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942" firstSheet="10" activeTab="23"/>
  </bookViews>
  <sheets>
    <sheet name="0-" sheetId="1" r:id="rId1"/>
    <sheet name="0- -wyniki" sheetId="2" r:id="rId2"/>
    <sheet name="1-LL" sheetId="3" r:id="rId3"/>
    <sheet name="1-LL - wyniki" sheetId="4" r:id="rId4"/>
    <sheet name="2A-LL " sheetId="5" r:id="rId5"/>
    <sheet name="Klasa L styl" sheetId="6" state="hidden" r:id="rId6"/>
    <sheet name="Arkusz1" sheetId="7" state="hidden" r:id="rId7"/>
    <sheet name="Klasa L styl -wyniki" sheetId="8" state="hidden" r:id="rId8"/>
    <sheet name="2A-LL - wyniki" sheetId="9" r:id="rId9"/>
    <sheet name="2B-LL" sheetId="10" r:id="rId10"/>
    <sheet name="2B-LL - wyniki" sheetId="11" r:id="rId11"/>
    <sheet name="3-L sA" sheetId="12" r:id="rId12"/>
    <sheet name="3-L sA - wyniki" sheetId="13" r:id="rId13"/>
    <sheet name="3-L sB" sheetId="14" r:id="rId14"/>
    <sheet name="3-L sB - wyniki" sheetId="15" r:id="rId15"/>
    <sheet name="4-P" sheetId="16" r:id="rId16"/>
    <sheet name="4-P -wyniki" sheetId="17" r:id="rId17"/>
    <sheet name="5-N" sheetId="18" r:id="rId18"/>
    <sheet name="5-N -wyniki" sheetId="19" r:id="rId19"/>
    <sheet name="6-N1zJ" sheetId="20" r:id="rId20"/>
    <sheet name="6-N1zJ -wyniki" sheetId="21" r:id="rId21"/>
    <sheet name="7-CzJ" sheetId="22" r:id="rId22"/>
    <sheet name="7-CzJ-wyniki" sheetId="23" r:id="rId23"/>
    <sheet name="Zestawienie koni" sheetId="24" r:id="rId24"/>
    <sheet name="Arkusz2" sheetId="25" r:id="rId25"/>
  </sheets>
  <definedNames>
    <definedName name="_xlnm._FilterDatabase" localSheetId="23" hidden="1">'Zestawienie koni'!$A$3:$D$3</definedName>
    <definedName name="Z_2BD09118_0B91_4D45_AC9A_214EB849FA77_.wvu.FilterData" localSheetId="23" hidden="1">'Zestawienie koni'!$A$1:$D$39</definedName>
  </definedNames>
  <calcPr fullCalcOnLoad="1"/>
</workbook>
</file>

<file path=xl/sharedStrings.xml><?xml version="1.0" encoding="utf-8"?>
<sst xmlns="http://schemas.openxmlformats.org/spreadsheetml/2006/main" count="898" uniqueCount="210">
  <si>
    <t>Imię konia</t>
  </si>
  <si>
    <t>Lp.</t>
  </si>
  <si>
    <t>Koń</t>
  </si>
  <si>
    <t>Nazwisko i imę</t>
  </si>
  <si>
    <t>Klub jeździecki</t>
  </si>
  <si>
    <t>Nr przejazdu</t>
  </si>
  <si>
    <t>pkty karne</t>
  </si>
  <si>
    <t>czas</t>
  </si>
  <si>
    <t>WERSJA:</t>
  </si>
  <si>
    <t>Dystans:</t>
  </si>
  <si>
    <t>Norma:</t>
  </si>
  <si>
    <t>Sędzia główny zawodów:</t>
  </si>
  <si>
    <t>OPOLE 26.11.2005r.</t>
  </si>
  <si>
    <t>Halowe Regionalne Zawody w Skokach przez Przeszkody. I Kwalifikacja Halowego Pucharu Opolszczyzny (HPO)</t>
  </si>
  <si>
    <t>Wyniki konkursu nr 3a klasy "L" licencyjny na styl</t>
  </si>
  <si>
    <t>na zasadach art.238.1.1.Przepisów w skokach - OTWARTY</t>
  </si>
  <si>
    <t>Zawodnik</t>
  </si>
  <si>
    <t>Klub</t>
  </si>
  <si>
    <t>Wersja:</t>
  </si>
  <si>
    <t>Czas:</t>
  </si>
  <si>
    <t>Sędzia główny:</t>
  </si>
  <si>
    <t>na zasadach art.269.5 Przepisów w skokach</t>
  </si>
  <si>
    <t>Punkty bonifikacyjne</t>
  </si>
  <si>
    <t>Czas</t>
  </si>
  <si>
    <t xml:space="preserve">Halowe Zawody Regionalne w skokach przez przeszkody </t>
  </si>
  <si>
    <t>BIERKOWICE 24 STYCZNIA 2009 r.</t>
  </si>
  <si>
    <t xml:space="preserve">Lista startowa konkursu nr 1 kl. LL - (do 80 cm) dokładności bez rozgrywki  </t>
  </si>
  <si>
    <t>Danuta Struk</t>
  </si>
  <si>
    <t>Wyniki konkursu nr 3 kl. L seria A - LICENCYJNY</t>
  </si>
  <si>
    <t xml:space="preserve">Wyniki konkursu nr 1 kl. LL - (do 80 cm) dokładności bez rozgrywki  </t>
  </si>
  <si>
    <t>Lista startowa konkursu nr 3 kl. L seria B - dokładności bez rozgrywki</t>
  </si>
  <si>
    <t>Wyniki konkursu nr 3 kl. L seria B - dokładności bez rozgrywki</t>
  </si>
  <si>
    <t>Lista startowa konkursu nr 7 kl. C - o wzrastającym stopniu trudności z Jockerem - zwykły</t>
  </si>
  <si>
    <t>na zasadach art. 269.1.2.5 Przepisów w skokach</t>
  </si>
  <si>
    <t>Wyniki konkursu nr 7 kl. C - o wzrastającym stopniu trudności z Jockerem - zwykły</t>
  </si>
  <si>
    <t xml:space="preserve">na zasadach art.238.1.1.Przepisów w skokach </t>
  </si>
  <si>
    <t xml:space="preserve">Lista startowa konkursu nr 5 kl. N </t>
  </si>
  <si>
    <t>na zasadach art.238.2.1. Przepisów w skokach</t>
  </si>
  <si>
    <t>8 przeszkód</t>
  </si>
  <si>
    <t>Wyniki konkursu nr 6 kl. N o wzrastającym stopniu trudności z Jockerem</t>
  </si>
  <si>
    <t>Royal</t>
  </si>
  <si>
    <t>Karolina Godoś</t>
  </si>
  <si>
    <t>Ventus</t>
  </si>
  <si>
    <t>KJ VOLTA MIŁOCICE</t>
  </si>
  <si>
    <t xml:space="preserve">Lista startowa konkursu nr 0 kl. LL - (do 80 cm) dokładności bez rozgrywki  </t>
  </si>
  <si>
    <t xml:space="preserve">Wyniki konkursu nr 0 kl. LL - (do 80 cm) dokładności bez rozgrywki  </t>
  </si>
  <si>
    <t>LKJ OSTROGA OPOLE</t>
  </si>
  <si>
    <t>Dolar</t>
  </si>
  <si>
    <t>Monika Grad</t>
  </si>
  <si>
    <t>Czarodziej</t>
  </si>
  <si>
    <t>Locuardor</t>
  </si>
  <si>
    <t>Sawa</t>
  </si>
  <si>
    <t>Bartosz Grosz</t>
  </si>
  <si>
    <t>Temida</t>
  </si>
  <si>
    <t>Krzysztof Kowolik</t>
  </si>
  <si>
    <t>Korys Fantasta</t>
  </si>
  <si>
    <t>Mrózek Justyna</t>
  </si>
  <si>
    <t>Lorgo</t>
  </si>
  <si>
    <t>Stabiszewski Mateusz</t>
  </si>
  <si>
    <t xml:space="preserve">na zasadach art.269.1.2.5 </t>
  </si>
  <si>
    <t>Martyna Kisielewska</t>
  </si>
  <si>
    <t>Szaron</t>
  </si>
  <si>
    <t>Anna Polednia</t>
  </si>
  <si>
    <t>Morfeusz</t>
  </si>
  <si>
    <t>Basko B</t>
  </si>
  <si>
    <t>Tomasz Klein</t>
  </si>
  <si>
    <t>Haszysz</t>
  </si>
  <si>
    <t>Polydors SRB</t>
  </si>
  <si>
    <t>Quidams Star Light</t>
  </si>
  <si>
    <t>na zasadach art.238.1.1 - OTWARTY</t>
  </si>
  <si>
    <t>Tempo:</t>
  </si>
  <si>
    <t>pkty za styl</t>
  </si>
  <si>
    <t>Wynik końcowy</t>
  </si>
  <si>
    <t>Lista startowa konkursu nr 3 kl. L seria A - LICENCYJNY na styl jeźdźca</t>
  </si>
  <si>
    <t>Lista startowa konkursu nr 4 kl. P - zwykły</t>
  </si>
  <si>
    <t>na zasadach art.238.2.1.</t>
  </si>
  <si>
    <t>Wyniki konkursu nr 4 kl. P - zwykły</t>
  </si>
  <si>
    <t>test</t>
  </si>
  <si>
    <t>Falstart</t>
  </si>
  <si>
    <t>Natalia Szynkler</t>
  </si>
  <si>
    <t>Medyna</t>
  </si>
  <si>
    <t>Janusz Kowalski</t>
  </si>
  <si>
    <t>Justyna Kliszewska</t>
  </si>
  <si>
    <t>Dominika Misa</t>
  </si>
  <si>
    <t>Dzidek</t>
  </si>
  <si>
    <t>Bagatela</t>
  </si>
  <si>
    <t>Małgorzata Besz Janicka</t>
  </si>
  <si>
    <t>Ewelina Matuszczyk</t>
  </si>
  <si>
    <t>KORYS PRZYGORZELE</t>
  </si>
  <si>
    <t>KJ TURBUD BRZEG</t>
  </si>
  <si>
    <t>STAJNIA ZDYBOWISKO</t>
  </si>
  <si>
    <t>Agisan</t>
  </si>
  <si>
    <t>eliminacja</t>
  </si>
  <si>
    <t xml:space="preserve"> 330 m</t>
  </si>
  <si>
    <t xml:space="preserve"> 300 m/min</t>
  </si>
  <si>
    <t xml:space="preserve"> 66 s</t>
  </si>
  <si>
    <t>Skład komisji orzekającej: Anna Młyńczyk, Barbara Grzegorczyk, Małgorzata Żółtańska</t>
  </si>
  <si>
    <t>Skład komisji orzekającej: Barbara Grzegorczyk, Małgorzata Żółtańska, Anna Młyńczyk</t>
  </si>
  <si>
    <t xml:space="preserve"> 320 m</t>
  </si>
  <si>
    <t xml:space="preserve"> 64 s</t>
  </si>
  <si>
    <t xml:space="preserve">Lista startowa konkursu nr 2B kl. LL - dla kuców 90 cm  - na styl jeźdźca  </t>
  </si>
  <si>
    <t xml:space="preserve">Lista startowa konkursu nr 2A kl. LL - dla kuców 80 cm  - na styl jeźdźca  </t>
  </si>
  <si>
    <t xml:space="preserve">Wyniki konkursu nr 2A kl. LL - dla kuców 80 cm  - na styl jeźdźca  </t>
  </si>
  <si>
    <t xml:space="preserve">Wyniki konkursu nr 2B kl. LL - dla kuców 90 cm  - na styl jeźdźca  </t>
  </si>
  <si>
    <t>Medellin</t>
  </si>
  <si>
    <t>Khamaro</t>
  </si>
  <si>
    <t>Funny Girl</t>
  </si>
  <si>
    <t>Sulima</t>
  </si>
  <si>
    <t>Nicki</t>
  </si>
  <si>
    <t>Pokusa</t>
  </si>
  <si>
    <t>Joanna Marciniak</t>
  </si>
  <si>
    <t>Natalia Cavour (97)</t>
  </si>
  <si>
    <t>Julia Cichecka (95)</t>
  </si>
  <si>
    <t>KJ "JUMPING TEAM" BRYNICA</t>
  </si>
  <si>
    <t>Miejsce</t>
  </si>
  <si>
    <t>1/7</t>
  </si>
  <si>
    <t>8/9</t>
  </si>
  <si>
    <t>6</t>
  </si>
  <si>
    <t>1/5</t>
  </si>
  <si>
    <t>Marek Marczak</t>
  </si>
  <si>
    <t>Sędzia stylu:</t>
  </si>
  <si>
    <t xml:space="preserve">Skład komisji orzekającej: Małgorzata Żółtańska, Anna Młyńczyk, Barbara Grzegorczyk </t>
  </si>
  <si>
    <t>LKJ OLIMP PRUDNIK</t>
  </si>
  <si>
    <t>Werbel</t>
  </si>
  <si>
    <t>Porto Allegre</t>
  </si>
  <si>
    <t>Libretto</t>
  </si>
  <si>
    <t>Nil</t>
  </si>
  <si>
    <t>Tamira</t>
  </si>
  <si>
    <t>Lucyna Bednarek</t>
  </si>
  <si>
    <t>Anna Marciniak</t>
  </si>
  <si>
    <t>Lucjan Hilla</t>
  </si>
  <si>
    <t>Agnieszka Besz</t>
  </si>
  <si>
    <t>Panama</t>
  </si>
  <si>
    <t>Romantica</t>
  </si>
  <si>
    <t>Marlena</t>
  </si>
  <si>
    <t>Texas</t>
  </si>
  <si>
    <t>Segura</t>
  </si>
  <si>
    <t>Kenia</t>
  </si>
  <si>
    <t>Anna Miśkiewicz</t>
  </si>
  <si>
    <t>Małgorzata Jagieluk</t>
  </si>
  <si>
    <t>Paulina Łysiak</t>
  </si>
  <si>
    <t>JoAnna Marciniak</t>
  </si>
  <si>
    <t>LKJ MOSZNA</t>
  </si>
  <si>
    <t>NIEZRZESZONY</t>
  </si>
  <si>
    <t>BO</t>
  </si>
  <si>
    <t>1/4</t>
  </si>
  <si>
    <t>5/10</t>
  </si>
  <si>
    <t>Emmily</t>
  </si>
  <si>
    <t xml:space="preserve"> 350 m</t>
  </si>
  <si>
    <t xml:space="preserve"> 325 m/min</t>
  </si>
  <si>
    <t xml:space="preserve"> 65 s</t>
  </si>
  <si>
    <t>Skład komisji orzekającej: Anna Młyńczyk, Barbara Grzegorczyk, Danuta Struk</t>
  </si>
  <si>
    <t>1/2</t>
  </si>
  <si>
    <t>poza konkursem</t>
  </si>
  <si>
    <t>poza konkusrem</t>
  </si>
  <si>
    <t>Skład komisji orzekającej: Barbara Grzegorczyk, Anna Przydatek, Małgorzata Żółtańska</t>
  </si>
  <si>
    <t xml:space="preserve"> 410 m</t>
  </si>
  <si>
    <t xml:space="preserve"> 76 s</t>
  </si>
  <si>
    <t>Lista startowa konkursu nr 6 kl. N-1 o wzrastającym stopniu trudności z Jockerem</t>
  </si>
  <si>
    <t>punkty karne</t>
  </si>
  <si>
    <t>norma</t>
  </si>
  <si>
    <t>Wyniki konkursu nr 5 kl. N - zwykły</t>
  </si>
  <si>
    <t>przekroczenie czasu</t>
  </si>
  <si>
    <t>na zasadach art.238.2.1</t>
  </si>
  <si>
    <t>Skład komisji orzekającej: Anna Młyńczyk, Małgorzata Żółtańska, Anna Przydatek</t>
  </si>
  <si>
    <t>Rolex</t>
  </si>
  <si>
    <t>Agnieszka Cecuga</t>
  </si>
  <si>
    <t>Juka</t>
  </si>
  <si>
    <t>Patrycja Klakla</t>
  </si>
  <si>
    <t>Moda</t>
  </si>
  <si>
    <t>Martyna Szczurek</t>
  </si>
  <si>
    <t>Eger</t>
  </si>
  <si>
    <t>Awers</t>
  </si>
  <si>
    <t>Łukasz Wylęga</t>
  </si>
  <si>
    <t>KJ BOROWA</t>
  </si>
  <si>
    <t>CZARA OGNIA</t>
  </si>
  <si>
    <t>Ilemia</t>
  </si>
  <si>
    <t>William</t>
  </si>
  <si>
    <t>KJ OKOŁY</t>
  </si>
  <si>
    <t>Nicky</t>
  </si>
  <si>
    <t>Joanna Marciniak HPO</t>
  </si>
  <si>
    <t>Natalia Cavour (97) HPO</t>
  </si>
  <si>
    <t>Anna Polednia HPO</t>
  </si>
  <si>
    <t>Karolina Godoś HPO</t>
  </si>
  <si>
    <t>Julia Cichecka (95) HPO</t>
  </si>
  <si>
    <t>Marta Kras HPO</t>
  </si>
  <si>
    <t>Gandi</t>
  </si>
  <si>
    <t>Marta Stanisławek</t>
  </si>
  <si>
    <t>Necordia</t>
  </si>
  <si>
    <t>Dominika Marciniak (W) HPO</t>
  </si>
  <si>
    <t>Krzysztof Kowolik (W) HPO</t>
  </si>
  <si>
    <t>Julia Majer HPO</t>
  </si>
  <si>
    <t>Monika Grad HPO</t>
  </si>
  <si>
    <t>Cwałka</t>
  </si>
  <si>
    <t>Wiwat</t>
  </si>
  <si>
    <t>Luis 19</t>
  </si>
  <si>
    <t>Newerra</t>
  </si>
  <si>
    <t>Mateusz Mrugała HPO</t>
  </si>
  <si>
    <t>Bartosz Grosz HPO</t>
  </si>
  <si>
    <t>Anna Zalewska HPO</t>
  </si>
  <si>
    <t>Małgorzata Jagieluk HPO</t>
  </si>
  <si>
    <t>Martyna Kisielewska HPO</t>
  </si>
  <si>
    <t>Agnieszka Besz HPO</t>
  </si>
  <si>
    <t>Lucyna Bednarek HPO</t>
  </si>
  <si>
    <t>Anna Marciniak HPO</t>
  </si>
  <si>
    <t>Iga Szpak HPO</t>
  </si>
  <si>
    <t>Carlos</t>
  </si>
  <si>
    <t>Katarzyna Szylwańska HPO</t>
  </si>
  <si>
    <t>Tomasz Klein HPO</t>
  </si>
  <si>
    <t>Paulina Łysiak HPO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</si>
</sst>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4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Arial CE"/>
      <family val="0"/>
    </font>
    <font>
      <sz val="12"/>
      <color indexed="8"/>
      <name val="Arial CE"/>
      <family val="0"/>
    </font>
    <font>
      <sz val="12"/>
      <name val="Arial CE"/>
      <family val="0"/>
    </font>
    <font>
      <sz val="14"/>
      <color indexed="8"/>
      <name val="Arial CE"/>
      <family val="0"/>
    </font>
    <font>
      <sz val="16"/>
      <name val="Arial CE"/>
      <family val="0"/>
    </font>
    <font>
      <sz val="16"/>
      <color indexed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ck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ck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 quotePrefix="1">
      <alignment horizontal="right" wrapText="1"/>
    </xf>
    <xf numFmtId="0" fontId="3" fillId="33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22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4" xfId="0" applyNumberFormat="1" applyBorder="1" applyAlignment="1">
      <alignment vertical="center"/>
    </xf>
    <xf numFmtId="0" fontId="60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22" fontId="0" fillId="0" borderId="10" xfId="0" applyNumberFormat="1" applyBorder="1" applyAlignment="1">
      <alignment horizontal="left"/>
    </xf>
    <xf numFmtId="22" fontId="0" fillId="0" borderId="0" xfId="0" applyNumberFormat="1" applyBorder="1" applyAlignment="1">
      <alignment/>
    </xf>
    <xf numFmtId="22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/>
    </xf>
    <xf numFmtId="2" fontId="3" fillId="33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33" borderId="1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61" fillId="0" borderId="24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61" fillId="0" borderId="24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7" fillId="34" borderId="13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22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 shrinkToFit="1"/>
    </xf>
    <xf numFmtId="0" fontId="8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3" fillId="0" borderId="25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8" sqref="C8:E8"/>
    </sheetView>
  </sheetViews>
  <sheetFormatPr defaultColWidth="9.00390625" defaultRowHeight="12.75"/>
  <cols>
    <col min="2" max="2" width="3.625" style="0" bestFit="1" customWidth="1"/>
    <col min="3" max="3" width="13.75390625" style="0" bestFit="1" customWidth="1"/>
    <col min="4" max="4" width="17.75390625" style="0" bestFit="1" customWidth="1"/>
    <col min="5" max="5" width="23.00390625" style="0" customWidth="1"/>
    <col min="6" max="6" width="17.00390625" style="0" customWidth="1"/>
  </cols>
  <sheetData>
    <row r="1" spans="1:6" ht="12.75">
      <c r="A1" s="186" t="s">
        <v>24</v>
      </c>
      <c r="B1" s="187"/>
      <c r="C1" s="187"/>
      <c r="D1" s="187"/>
      <c r="E1" s="187"/>
      <c r="F1" s="187"/>
    </row>
    <row r="2" spans="1:6" ht="12.75">
      <c r="A2" s="185" t="s">
        <v>25</v>
      </c>
      <c r="B2" s="185"/>
      <c r="C2" s="185"/>
      <c r="D2" s="185"/>
      <c r="E2" s="185"/>
      <c r="F2" s="185"/>
    </row>
    <row r="3" spans="1:6" ht="42.75" customHeight="1">
      <c r="A3" s="188" t="s">
        <v>44</v>
      </c>
      <c r="B3" s="188"/>
      <c r="C3" s="188"/>
      <c r="D3" s="188"/>
      <c r="E3" s="188"/>
      <c r="F3" s="188"/>
    </row>
    <row r="4" spans="1:6" ht="15.75">
      <c r="A4" s="189" t="s">
        <v>15</v>
      </c>
      <c r="B4" s="189"/>
      <c r="C4" s="189"/>
      <c r="D4" s="189"/>
      <c r="E4" s="189"/>
      <c r="F4" s="189"/>
    </row>
    <row r="5" spans="1:6" ht="15.75">
      <c r="A5" s="42"/>
      <c r="B5" s="42"/>
      <c r="C5" s="42"/>
      <c r="D5" s="42"/>
      <c r="E5" s="42"/>
      <c r="F5" s="42"/>
    </row>
    <row r="6" spans="1:6" ht="12.75">
      <c r="A6" s="3"/>
      <c r="B6" s="10" t="s">
        <v>1</v>
      </c>
      <c r="C6" s="10" t="s">
        <v>2</v>
      </c>
      <c r="D6" s="10" t="s">
        <v>16</v>
      </c>
      <c r="E6" s="10" t="s">
        <v>17</v>
      </c>
      <c r="F6" s="3"/>
    </row>
    <row r="7" spans="1:6" ht="12.75">
      <c r="A7" s="11"/>
      <c r="B7" s="38">
        <v>1</v>
      </c>
      <c r="C7" s="80" t="s">
        <v>78</v>
      </c>
      <c r="D7" s="22" t="s">
        <v>81</v>
      </c>
      <c r="E7" s="80" t="s">
        <v>89</v>
      </c>
      <c r="F7" s="3"/>
    </row>
    <row r="8" spans="1:6" ht="12.75">
      <c r="A8" s="11"/>
      <c r="B8" s="38">
        <v>2</v>
      </c>
      <c r="C8" s="80" t="s">
        <v>91</v>
      </c>
      <c r="D8" s="22" t="s">
        <v>79</v>
      </c>
      <c r="E8" s="80" t="s">
        <v>90</v>
      </c>
      <c r="F8" s="3"/>
    </row>
    <row r="9" spans="1:6" ht="12.75">
      <c r="A9" s="11"/>
      <c r="B9" s="38">
        <v>3</v>
      </c>
      <c r="C9" s="80" t="s">
        <v>78</v>
      </c>
      <c r="D9" s="22" t="s">
        <v>82</v>
      </c>
      <c r="E9" s="80" t="s">
        <v>90</v>
      </c>
      <c r="F9" s="3"/>
    </row>
    <row r="10" spans="1:6" ht="12.75">
      <c r="A10" s="11"/>
      <c r="B10" s="38">
        <v>4</v>
      </c>
      <c r="C10" s="80" t="s">
        <v>91</v>
      </c>
      <c r="D10" s="22" t="s">
        <v>79</v>
      </c>
      <c r="E10" s="80" t="s">
        <v>90</v>
      </c>
      <c r="F10" s="3"/>
    </row>
    <row r="11" spans="1:6" ht="12.75">
      <c r="A11" s="11"/>
      <c r="B11" s="38">
        <v>5</v>
      </c>
      <c r="C11" s="101" t="s">
        <v>84</v>
      </c>
      <c r="D11" s="22" t="s">
        <v>83</v>
      </c>
      <c r="E11" s="80" t="s">
        <v>90</v>
      </c>
      <c r="F11" s="3"/>
    </row>
    <row r="12" spans="1:6" ht="12.75">
      <c r="A12" s="11"/>
      <c r="B12" s="38">
        <v>6</v>
      </c>
      <c r="C12" s="101" t="s">
        <v>80</v>
      </c>
      <c r="D12" s="22" t="s">
        <v>81</v>
      </c>
      <c r="E12" s="80" t="s">
        <v>90</v>
      </c>
      <c r="F12" s="3"/>
    </row>
    <row r="13" spans="1:6" ht="12.75">
      <c r="A13" s="11"/>
      <c r="B13" s="38">
        <v>7</v>
      </c>
      <c r="C13" s="101" t="s">
        <v>84</v>
      </c>
      <c r="D13" s="22" t="s">
        <v>83</v>
      </c>
      <c r="E13" s="80" t="s">
        <v>90</v>
      </c>
      <c r="F13" s="3"/>
    </row>
    <row r="14" spans="1:6" ht="12.75">
      <c r="A14" s="11"/>
      <c r="B14" s="38">
        <v>8</v>
      </c>
      <c r="C14" s="102" t="s">
        <v>80</v>
      </c>
      <c r="D14" s="22" t="s">
        <v>81</v>
      </c>
      <c r="E14" s="80" t="s">
        <v>89</v>
      </c>
      <c r="F14" s="3"/>
    </row>
    <row r="15" spans="1:6" ht="12.75">
      <c r="A15" s="11"/>
      <c r="B15" s="47"/>
      <c r="F15" s="3"/>
    </row>
    <row r="17" spans="3:5" ht="12.75">
      <c r="C17" s="60" t="s">
        <v>20</v>
      </c>
      <c r="D17" s="185" t="s">
        <v>18</v>
      </c>
      <c r="E17" s="185"/>
    </row>
    <row r="18" spans="3:6" ht="12.75">
      <c r="C18" s="61" t="s">
        <v>27</v>
      </c>
      <c r="D18" s="184">
        <f ca="1">NOW()</f>
        <v>39838.77780740741</v>
      </c>
      <c r="E18" s="184"/>
      <c r="F18" s="3"/>
    </row>
  </sheetData>
  <sheetProtection/>
  <mergeCells count="6">
    <mergeCell ref="D18:E18"/>
    <mergeCell ref="D17:E17"/>
    <mergeCell ref="A1:F1"/>
    <mergeCell ref="A2:F2"/>
    <mergeCell ref="A3:F3"/>
    <mergeCell ref="A4:F4"/>
  </mergeCells>
  <printOptions horizontalCentered="1" verticalCentered="1"/>
  <pageMargins left="0.7086614173228347" right="0.7086614173228347" top="0.9448818897637796" bottom="0.9448818897637796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:E13"/>
    </sheetView>
  </sheetViews>
  <sheetFormatPr defaultColWidth="9.00390625" defaultRowHeight="12.75"/>
  <cols>
    <col min="1" max="1" width="13.125" style="0" customWidth="1"/>
    <col min="2" max="2" width="4.625" style="0" bestFit="1" customWidth="1"/>
    <col min="3" max="3" width="13.75390625" style="0" bestFit="1" customWidth="1"/>
    <col min="4" max="4" width="20.875" style="0" bestFit="1" customWidth="1"/>
    <col min="5" max="5" width="34.125" style="0" bestFit="1" customWidth="1"/>
    <col min="6" max="6" width="22.25390625" style="0" bestFit="1" customWidth="1"/>
    <col min="10" max="10" width="18.75390625" style="0" bestFit="1" customWidth="1"/>
  </cols>
  <sheetData>
    <row r="1" spans="1:6" ht="12.75" customHeight="1">
      <c r="A1" s="186" t="s">
        <v>24</v>
      </c>
      <c r="B1" s="187"/>
      <c r="C1" s="187"/>
      <c r="D1" s="187"/>
      <c r="E1" s="187"/>
      <c r="F1" s="187"/>
    </row>
    <row r="2" spans="1:6" ht="12.75">
      <c r="A2" s="185" t="s">
        <v>25</v>
      </c>
      <c r="B2" s="185"/>
      <c r="C2" s="185"/>
      <c r="D2" s="185"/>
      <c r="E2" s="185"/>
      <c r="F2" s="185"/>
    </row>
    <row r="3" spans="1:6" ht="18.75">
      <c r="A3" s="191" t="s">
        <v>100</v>
      </c>
      <c r="B3" s="191"/>
      <c r="C3" s="191"/>
      <c r="D3" s="191"/>
      <c r="E3" s="191"/>
      <c r="F3" s="191"/>
    </row>
    <row r="4" spans="1:6" ht="18.75">
      <c r="A4" s="46"/>
      <c r="B4" s="46"/>
      <c r="C4" s="46"/>
      <c r="D4" s="46"/>
      <c r="E4" s="46"/>
      <c r="F4" s="46"/>
    </row>
    <row r="5" spans="1:6" ht="18.75">
      <c r="A5" s="46"/>
      <c r="B5" s="46"/>
      <c r="C5" s="46"/>
      <c r="D5" s="46"/>
      <c r="E5" s="46"/>
      <c r="F5" s="46"/>
    </row>
    <row r="6" spans="1:9" ht="15.75">
      <c r="A6" s="189"/>
      <c r="B6" s="189"/>
      <c r="C6" s="189"/>
      <c r="D6" s="189"/>
      <c r="E6" s="189"/>
      <c r="F6" s="189"/>
      <c r="G6" s="3"/>
      <c r="H6" s="3"/>
      <c r="I6" s="3"/>
    </row>
    <row r="7" spans="1:9" ht="15">
      <c r="A7" s="3"/>
      <c r="B7" s="145" t="s">
        <v>1</v>
      </c>
      <c r="C7" s="146" t="s">
        <v>2</v>
      </c>
      <c r="D7" s="146" t="s">
        <v>16</v>
      </c>
      <c r="E7" s="146" t="s">
        <v>17</v>
      </c>
      <c r="F7" s="3"/>
      <c r="G7" s="106"/>
      <c r="H7" s="107"/>
      <c r="I7" s="3"/>
    </row>
    <row r="8" spans="1:9" ht="15">
      <c r="A8" s="11"/>
      <c r="B8" s="147">
        <v>1</v>
      </c>
      <c r="C8" s="148" t="s">
        <v>40</v>
      </c>
      <c r="D8" s="149" t="s">
        <v>41</v>
      </c>
      <c r="E8" s="149" t="s">
        <v>113</v>
      </c>
      <c r="F8" s="3"/>
      <c r="G8" s="106"/>
      <c r="H8" s="107"/>
      <c r="I8" s="3"/>
    </row>
    <row r="9" spans="1:9" ht="15">
      <c r="A9" s="11"/>
      <c r="B9" s="147">
        <v>2</v>
      </c>
      <c r="C9" s="148" t="s">
        <v>105</v>
      </c>
      <c r="D9" s="149" t="s">
        <v>110</v>
      </c>
      <c r="E9" s="148" t="s">
        <v>46</v>
      </c>
      <c r="G9" s="3"/>
      <c r="H9" s="3"/>
      <c r="I9" s="3"/>
    </row>
    <row r="10" spans="1:6" ht="15">
      <c r="A10" s="11"/>
      <c r="B10" s="147">
        <v>3</v>
      </c>
      <c r="C10" s="148" t="s">
        <v>106</v>
      </c>
      <c r="D10" s="149" t="s">
        <v>111</v>
      </c>
      <c r="E10" s="148" t="s">
        <v>46</v>
      </c>
      <c r="F10" s="3"/>
    </row>
    <row r="11" spans="1:5" ht="15">
      <c r="A11" s="11"/>
      <c r="B11" s="147">
        <v>4</v>
      </c>
      <c r="C11" s="148" t="s">
        <v>40</v>
      </c>
      <c r="D11" s="149" t="s">
        <v>41</v>
      </c>
      <c r="E11" s="149" t="s">
        <v>113</v>
      </c>
    </row>
    <row r="12" spans="1:6" ht="15">
      <c r="A12" s="11"/>
      <c r="B12" s="147">
        <v>5</v>
      </c>
      <c r="C12" s="148" t="s">
        <v>105</v>
      </c>
      <c r="D12" s="149" t="s">
        <v>141</v>
      </c>
      <c r="E12" s="148" t="s">
        <v>46</v>
      </c>
      <c r="F12" s="3"/>
    </row>
    <row r="13" spans="1:5" ht="15">
      <c r="A13" s="11"/>
      <c r="B13" s="147">
        <v>6</v>
      </c>
      <c r="C13" s="148" t="s">
        <v>107</v>
      </c>
      <c r="D13" s="149" t="s">
        <v>112</v>
      </c>
      <c r="E13" s="148" t="s">
        <v>46</v>
      </c>
    </row>
    <row r="14" spans="1:6" ht="15">
      <c r="A14" s="11"/>
      <c r="B14" s="147">
        <v>7</v>
      </c>
      <c r="C14" s="148" t="s">
        <v>106</v>
      </c>
      <c r="D14" s="149" t="s">
        <v>111</v>
      </c>
      <c r="E14" s="148" t="s">
        <v>46</v>
      </c>
      <c r="F14" s="3"/>
    </row>
    <row r="15" spans="1:7" ht="15.75" thickBot="1">
      <c r="A15" s="11"/>
      <c r="B15" s="147">
        <v>8</v>
      </c>
      <c r="C15" s="148" t="s">
        <v>107</v>
      </c>
      <c r="D15" s="149" t="s">
        <v>112</v>
      </c>
      <c r="E15" s="148" t="s">
        <v>46</v>
      </c>
      <c r="G15" s="3"/>
    </row>
    <row r="16" spans="1:7" ht="15.75" thickTop="1">
      <c r="A16" s="11"/>
      <c r="B16" s="147">
        <v>9</v>
      </c>
      <c r="C16" s="150" t="s">
        <v>42</v>
      </c>
      <c r="D16" s="151" t="s">
        <v>41</v>
      </c>
      <c r="E16" s="151" t="s">
        <v>113</v>
      </c>
      <c r="F16" s="72"/>
      <c r="G16" s="3"/>
    </row>
    <row r="17" spans="1:7" ht="15">
      <c r="A17" s="11"/>
      <c r="B17" s="147">
        <v>10</v>
      </c>
      <c r="C17" s="148" t="s">
        <v>108</v>
      </c>
      <c r="D17" s="149" t="s">
        <v>141</v>
      </c>
      <c r="E17" s="148" t="s">
        <v>46</v>
      </c>
      <c r="F17" s="73"/>
      <c r="G17" s="3"/>
    </row>
    <row r="18" spans="1:7" ht="15">
      <c r="A18" s="11"/>
      <c r="B18" s="147">
        <v>11</v>
      </c>
      <c r="C18" s="148" t="s">
        <v>109</v>
      </c>
      <c r="D18" s="149" t="s">
        <v>111</v>
      </c>
      <c r="E18" s="148" t="s">
        <v>46</v>
      </c>
      <c r="F18" s="73"/>
      <c r="G18" s="3"/>
    </row>
    <row r="19" spans="1:7" ht="15">
      <c r="A19" s="11"/>
      <c r="B19" s="147">
        <v>12</v>
      </c>
      <c r="C19" s="148" t="s">
        <v>42</v>
      </c>
      <c r="D19" s="149" t="s">
        <v>41</v>
      </c>
      <c r="E19" s="149" t="s">
        <v>113</v>
      </c>
      <c r="F19" s="73"/>
      <c r="G19" s="3"/>
    </row>
    <row r="20" spans="1:6" ht="15">
      <c r="A20" s="11"/>
      <c r="B20" s="147">
        <v>13</v>
      </c>
      <c r="C20" s="148" t="s">
        <v>108</v>
      </c>
      <c r="D20" s="149" t="s">
        <v>141</v>
      </c>
      <c r="E20" s="148" t="s">
        <v>46</v>
      </c>
      <c r="F20" s="11"/>
    </row>
    <row r="21" spans="1:6" ht="15">
      <c r="A21" s="11"/>
      <c r="B21" s="147">
        <v>14</v>
      </c>
      <c r="C21" s="148" t="s">
        <v>109</v>
      </c>
      <c r="D21" s="149" t="s">
        <v>111</v>
      </c>
      <c r="E21" s="148" t="s">
        <v>46</v>
      </c>
      <c r="F21" s="11"/>
    </row>
    <row r="22" ht="12.75">
      <c r="F22" s="3"/>
    </row>
    <row r="25" spans="3:5" ht="12.75">
      <c r="C25" s="60" t="s">
        <v>20</v>
      </c>
      <c r="E25" s="20" t="s">
        <v>18</v>
      </c>
    </row>
    <row r="26" spans="3:5" ht="12.75">
      <c r="C26" s="61" t="s">
        <v>27</v>
      </c>
      <c r="E26" s="13">
        <f ca="1">NOW()</f>
        <v>39838.77780740741</v>
      </c>
    </row>
  </sheetData>
  <sheetProtection/>
  <mergeCells count="4">
    <mergeCell ref="A1:F1"/>
    <mergeCell ref="A2:F2"/>
    <mergeCell ref="A3:F3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="85" zoomScaleNormal="85" zoomScalePageLayoutView="0" workbookViewId="0" topLeftCell="A1">
      <selection activeCell="C6" sqref="C6:E18"/>
    </sheetView>
  </sheetViews>
  <sheetFormatPr defaultColWidth="9.00390625" defaultRowHeight="12.75"/>
  <cols>
    <col min="1" max="1" width="13.125" style="0" customWidth="1"/>
    <col min="2" max="2" width="7.00390625" style="0" customWidth="1"/>
    <col min="3" max="3" width="13.875" style="0" bestFit="1" customWidth="1"/>
    <col min="4" max="4" width="21.125" style="0" bestFit="1" customWidth="1"/>
    <col min="5" max="5" width="28.375" style="0" bestFit="1" customWidth="1"/>
    <col min="6" max="6" width="9.375" style="0" customWidth="1"/>
    <col min="7" max="7" width="10.00390625" style="0" customWidth="1"/>
    <col min="11" max="11" width="18.75390625" style="0" bestFit="1" customWidth="1"/>
  </cols>
  <sheetData>
    <row r="1" spans="1:10" ht="12.75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.75">
      <c r="A2" s="185" t="s">
        <v>25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8.75">
      <c r="A3" s="191" t="s">
        <v>103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9" ht="15.75">
      <c r="A4" s="189"/>
      <c r="B4" s="189"/>
      <c r="C4" s="189"/>
      <c r="D4" s="189"/>
      <c r="E4" s="189"/>
      <c r="F4" s="189"/>
      <c r="G4" s="189"/>
      <c r="H4" s="189"/>
      <c r="I4" s="189"/>
    </row>
    <row r="5" spans="1:9" s="55" customFormat="1" ht="29.25" customHeight="1">
      <c r="A5" s="74"/>
      <c r="B5" s="75" t="s">
        <v>114</v>
      </c>
      <c r="C5" s="76" t="s">
        <v>2</v>
      </c>
      <c r="D5" s="77" t="s">
        <v>16</v>
      </c>
      <c r="E5" s="70" t="s">
        <v>17</v>
      </c>
      <c r="F5" s="70" t="s">
        <v>6</v>
      </c>
      <c r="G5" s="70" t="s">
        <v>71</v>
      </c>
      <c r="H5" s="75" t="s">
        <v>7</v>
      </c>
      <c r="I5" s="52" t="s">
        <v>72</v>
      </c>
    </row>
    <row r="6" spans="1:9" ht="12.75">
      <c r="A6" s="11"/>
      <c r="B6" s="112" t="s">
        <v>145</v>
      </c>
      <c r="C6" s="116" t="s">
        <v>106</v>
      </c>
      <c r="D6" s="80" t="s">
        <v>111</v>
      </c>
      <c r="E6" s="22" t="s">
        <v>46</v>
      </c>
      <c r="F6" s="53">
        <f>0</f>
        <v>0</v>
      </c>
      <c r="G6" s="53">
        <v>3</v>
      </c>
      <c r="H6" s="157">
        <v>49.54</v>
      </c>
      <c r="I6" s="53">
        <f aca="true" t="shared" si="0" ref="I6:I15">G6+F6</f>
        <v>3</v>
      </c>
    </row>
    <row r="7" spans="1:9" ht="12.75">
      <c r="A7" s="11"/>
      <c r="B7" s="112" t="s">
        <v>145</v>
      </c>
      <c r="C7" s="116" t="s">
        <v>105</v>
      </c>
      <c r="D7" s="80" t="s">
        <v>110</v>
      </c>
      <c r="E7" s="22" t="s">
        <v>46</v>
      </c>
      <c r="F7" s="53">
        <f>0</f>
        <v>0</v>
      </c>
      <c r="G7" s="53">
        <v>3</v>
      </c>
      <c r="H7" s="157">
        <v>51.12</v>
      </c>
      <c r="I7" s="53">
        <f t="shared" si="0"/>
        <v>3</v>
      </c>
    </row>
    <row r="8" spans="1:9" ht="12.75">
      <c r="A8" s="11"/>
      <c r="B8" s="112" t="s">
        <v>145</v>
      </c>
      <c r="C8" s="116" t="s">
        <v>107</v>
      </c>
      <c r="D8" s="80" t="s">
        <v>112</v>
      </c>
      <c r="E8" s="22" t="s">
        <v>46</v>
      </c>
      <c r="F8" s="53">
        <v>0</v>
      </c>
      <c r="G8" s="53">
        <v>3</v>
      </c>
      <c r="H8" s="144">
        <v>45.13</v>
      </c>
      <c r="I8" s="53">
        <f t="shared" si="0"/>
        <v>3</v>
      </c>
    </row>
    <row r="9" spans="1:9" ht="12.75">
      <c r="A9" s="11"/>
      <c r="B9" s="112" t="s">
        <v>145</v>
      </c>
      <c r="C9" s="116" t="s">
        <v>42</v>
      </c>
      <c r="D9" s="80" t="s">
        <v>41</v>
      </c>
      <c r="E9" s="22" t="s">
        <v>113</v>
      </c>
      <c r="F9" s="53">
        <f>0</f>
        <v>0</v>
      </c>
      <c r="G9" s="53">
        <v>3</v>
      </c>
      <c r="H9" s="144">
        <v>52.94</v>
      </c>
      <c r="I9" s="53">
        <f t="shared" si="0"/>
        <v>3</v>
      </c>
    </row>
    <row r="10" spans="1:9" ht="12.75">
      <c r="A10" s="11"/>
      <c r="B10" s="112" t="s">
        <v>146</v>
      </c>
      <c r="C10" s="116" t="s">
        <v>40</v>
      </c>
      <c r="D10" s="80" t="s">
        <v>41</v>
      </c>
      <c r="E10" s="22" t="s">
        <v>113</v>
      </c>
      <c r="F10" s="53">
        <f>2</f>
        <v>2</v>
      </c>
      <c r="G10" s="53">
        <v>1.5</v>
      </c>
      <c r="H10" s="144">
        <v>49.32</v>
      </c>
      <c r="I10" s="53">
        <f t="shared" si="0"/>
        <v>3.5</v>
      </c>
    </row>
    <row r="11" spans="1:9" ht="12.75">
      <c r="A11" s="11"/>
      <c r="B11" s="112" t="s">
        <v>146</v>
      </c>
      <c r="C11" s="116" t="s">
        <v>105</v>
      </c>
      <c r="D11" s="80" t="s">
        <v>110</v>
      </c>
      <c r="E11" s="22" t="s">
        <v>46</v>
      </c>
      <c r="F11" s="53">
        <f>0</f>
        <v>0</v>
      </c>
      <c r="G11" s="53">
        <v>3.5</v>
      </c>
      <c r="H11" s="144">
        <v>50.72</v>
      </c>
      <c r="I11" s="53">
        <f t="shared" si="0"/>
        <v>3.5</v>
      </c>
    </row>
    <row r="12" spans="1:9" ht="12.75">
      <c r="A12" s="11"/>
      <c r="B12" s="112" t="s">
        <v>146</v>
      </c>
      <c r="C12" s="116" t="s">
        <v>107</v>
      </c>
      <c r="D12" s="80" t="s">
        <v>112</v>
      </c>
      <c r="E12" s="22" t="s">
        <v>46</v>
      </c>
      <c r="F12" s="53">
        <f>0</f>
        <v>0</v>
      </c>
      <c r="G12" s="53">
        <v>3.5</v>
      </c>
      <c r="H12" s="144">
        <v>41</v>
      </c>
      <c r="I12" s="53">
        <f t="shared" si="0"/>
        <v>3.5</v>
      </c>
    </row>
    <row r="13" spans="1:9" ht="12.75">
      <c r="A13" s="11"/>
      <c r="B13" s="112" t="s">
        <v>146</v>
      </c>
      <c r="C13" s="116" t="s">
        <v>106</v>
      </c>
      <c r="D13" s="80" t="s">
        <v>111</v>
      </c>
      <c r="E13" s="22" t="s">
        <v>46</v>
      </c>
      <c r="F13" s="53">
        <v>0</v>
      </c>
      <c r="G13" s="53">
        <v>3.5</v>
      </c>
      <c r="H13" s="144">
        <v>47.56</v>
      </c>
      <c r="I13" s="53">
        <f t="shared" si="0"/>
        <v>3.5</v>
      </c>
    </row>
    <row r="14" spans="1:9" ht="12.75">
      <c r="A14" s="11"/>
      <c r="B14" s="112" t="s">
        <v>146</v>
      </c>
      <c r="C14" s="116" t="s">
        <v>109</v>
      </c>
      <c r="D14" s="80" t="s">
        <v>111</v>
      </c>
      <c r="E14" s="22" t="s">
        <v>46</v>
      </c>
      <c r="F14" s="53">
        <v>0</v>
      </c>
      <c r="G14" s="53">
        <v>3.5</v>
      </c>
      <c r="H14" s="144">
        <v>46.41</v>
      </c>
      <c r="I14" s="53">
        <f t="shared" si="0"/>
        <v>3.5</v>
      </c>
    </row>
    <row r="15" spans="1:9" ht="12.75">
      <c r="A15" s="11"/>
      <c r="B15" s="112" t="s">
        <v>146</v>
      </c>
      <c r="C15" s="116" t="s">
        <v>108</v>
      </c>
      <c r="D15" s="80" t="s">
        <v>110</v>
      </c>
      <c r="E15" s="22" t="s">
        <v>46</v>
      </c>
      <c r="F15" s="53">
        <v>0</v>
      </c>
      <c r="G15" s="53">
        <v>3.5</v>
      </c>
      <c r="H15" s="144">
        <v>50.34</v>
      </c>
      <c r="I15" s="53">
        <f t="shared" si="0"/>
        <v>3.5</v>
      </c>
    </row>
    <row r="16" spans="1:9" ht="12.75">
      <c r="A16" s="11"/>
      <c r="B16" s="112"/>
      <c r="C16" s="116" t="s">
        <v>42</v>
      </c>
      <c r="D16" s="80" t="s">
        <v>41</v>
      </c>
      <c r="E16" s="22" t="s">
        <v>113</v>
      </c>
      <c r="F16" s="53">
        <v>2</v>
      </c>
      <c r="G16" s="53" t="s">
        <v>144</v>
      </c>
      <c r="H16" s="144">
        <v>53.68</v>
      </c>
      <c r="I16" s="53" t="s">
        <v>144</v>
      </c>
    </row>
    <row r="17" spans="1:9" ht="12.75">
      <c r="A17" s="11"/>
      <c r="B17" s="112"/>
      <c r="C17" s="116" t="s">
        <v>108</v>
      </c>
      <c r="D17" s="80" t="s">
        <v>110</v>
      </c>
      <c r="E17" s="22" t="s">
        <v>46</v>
      </c>
      <c r="F17" s="53">
        <f>2</f>
        <v>2</v>
      </c>
      <c r="G17" s="53" t="s">
        <v>144</v>
      </c>
      <c r="H17" s="144">
        <v>49.44</v>
      </c>
      <c r="I17" s="53" t="s">
        <v>144</v>
      </c>
    </row>
    <row r="18" spans="1:9" ht="12.75">
      <c r="A18" s="11"/>
      <c r="B18" s="112"/>
      <c r="C18" s="116" t="s">
        <v>109</v>
      </c>
      <c r="D18" s="80" t="s">
        <v>111</v>
      </c>
      <c r="E18" s="22" t="s">
        <v>46</v>
      </c>
      <c r="F18" s="53">
        <v>0</v>
      </c>
      <c r="G18" s="53" t="s">
        <v>144</v>
      </c>
      <c r="H18" s="144">
        <v>47.47</v>
      </c>
      <c r="I18" s="53" t="s">
        <v>144</v>
      </c>
    </row>
    <row r="19" ht="12.75">
      <c r="A19" s="11"/>
    </row>
    <row r="20" spans="1:5" ht="12.75">
      <c r="A20" s="11"/>
      <c r="C20" s="27" t="s">
        <v>9</v>
      </c>
      <c r="D20" s="25" t="s">
        <v>98</v>
      </c>
      <c r="E20" s="20" t="s">
        <v>18</v>
      </c>
    </row>
    <row r="21" spans="1:8" ht="12.75">
      <c r="A21" s="11"/>
      <c r="C21" s="27" t="s">
        <v>70</v>
      </c>
      <c r="D21" s="25" t="s">
        <v>94</v>
      </c>
      <c r="E21" s="13">
        <f ca="1">NOW()</f>
        <v>39838.77780740741</v>
      </c>
      <c r="F21" s="59"/>
      <c r="G21" s="59"/>
      <c r="H21" s="56"/>
    </row>
    <row r="22" spans="1:4" ht="12.75">
      <c r="A22" s="11"/>
      <c r="C22" s="24" t="s">
        <v>10</v>
      </c>
      <c r="D22" s="26" t="s">
        <v>99</v>
      </c>
    </row>
    <row r="25" spans="3:8" ht="12.75">
      <c r="C25" s="190" t="s">
        <v>121</v>
      </c>
      <c r="D25" s="190"/>
      <c r="E25" s="190"/>
      <c r="F25" s="190"/>
      <c r="G25" s="190"/>
      <c r="H25" s="190"/>
    </row>
    <row r="27" spans="3:4" ht="12.75">
      <c r="C27" s="20" t="s">
        <v>120</v>
      </c>
      <c r="D27" t="s">
        <v>119</v>
      </c>
    </row>
    <row r="29" spans="3:4" ht="12.75">
      <c r="C29" s="30" t="s">
        <v>20</v>
      </c>
      <c r="D29" s="59" t="s">
        <v>27</v>
      </c>
    </row>
  </sheetData>
  <sheetProtection/>
  <mergeCells count="5">
    <mergeCell ref="A4:I4"/>
    <mergeCell ref="C25:H25"/>
    <mergeCell ref="A3:J3"/>
    <mergeCell ref="A2:J2"/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PageLayoutView="0" workbookViewId="0" topLeftCell="A1">
      <selection activeCell="D17" sqref="D17"/>
    </sheetView>
  </sheetViews>
  <sheetFormatPr defaultColWidth="9.00390625" defaultRowHeight="12.75"/>
  <cols>
    <col min="1" max="1" width="10.00390625" style="0" customWidth="1"/>
    <col min="2" max="2" width="4.125" style="0" customWidth="1"/>
    <col min="3" max="3" width="22.375" style="0" bestFit="1" customWidth="1"/>
    <col min="4" max="4" width="25.25390625" style="0" bestFit="1" customWidth="1"/>
    <col min="5" max="5" width="36.375" style="0" bestFit="1" customWidth="1"/>
    <col min="6" max="6" width="15.25390625" style="0" customWidth="1"/>
    <col min="10" max="10" width="18.75390625" style="0" bestFit="1" customWidth="1"/>
  </cols>
  <sheetData>
    <row r="1" spans="1:6" ht="15">
      <c r="A1" s="196" t="s">
        <v>24</v>
      </c>
      <c r="B1" s="197"/>
      <c r="C1" s="197"/>
      <c r="D1" s="197"/>
      <c r="E1" s="197"/>
      <c r="F1" s="197"/>
    </row>
    <row r="2" spans="1:6" ht="15">
      <c r="A2" s="199" t="s">
        <v>25</v>
      </c>
      <c r="B2" s="199"/>
      <c r="C2" s="199"/>
      <c r="D2" s="199"/>
      <c r="E2" s="199"/>
      <c r="F2" s="199"/>
    </row>
    <row r="3" spans="1:6" ht="15.75">
      <c r="A3" s="198" t="s">
        <v>73</v>
      </c>
      <c r="B3" s="198"/>
      <c r="C3" s="198"/>
      <c r="D3" s="198"/>
      <c r="E3" s="198"/>
      <c r="F3" s="198"/>
    </row>
    <row r="4" spans="1:6" ht="15.75">
      <c r="A4" s="189"/>
      <c r="B4" s="189"/>
      <c r="C4" s="189"/>
      <c r="D4" s="189"/>
      <c r="E4" s="189"/>
      <c r="F4" s="189"/>
    </row>
    <row r="5" spans="1:6" ht="15.75">
      <c r="A5" s="42"/>
      <c r="B5" s="42"/>
      <c r="C5" s="42"/>
      <c r="D5" s="42"/>
      <c r="E5" s="42"/>
      <c r="F5" s="42"/>
    </row>
    <row r="6" spans="1:6" ht="12.75">
      <c r="A6" s="3"/>
      <c r="B6" s="10" t="s">
        <v>1</v>
      </c>
      <c r="C6" s="10" t="s">
        <v>2</v>
      </c>
      <c r="D6" s="10" t="s">
        <v>16</v>
      </c>
      <c r="E6" s="10" t="s">
        <v>17</v>
      </c>
      <c r="F6" s="3"/>
    </row>
    <row r="7" spans="1:6" ht="20.25">
      <c r="A7" s="11"/>
      <c r="B7" s="166">
        <v>1</v>
      </c>
      <c r="C7" s="162" t="s">
        <v>55</v>
      </c>
      <c r="D7" s="163" t="s">
        <v>56</v>
      </c>
      <c r="E7" s="163" t="s">
        <v>88</v>
      </c>
      <c r="F7" s="3"/>
    </row>
    <row r="8" spans="1:6" ht="20.25">
      <c r="A8" s="11"/>
      <c r="B8" s="166">
        <v>2</v>
      </c>
      <c r="C8" s="162" t="s">
        <v>53</v>
      </c>
      <c r="D8" s="163" t="s">
        <v>54</v>
      </c>
      <c r="E8" s="163" t="s">
        <v>122</v>
      </c>
      <c r="F8" s="3"/>
    </row>
    <row r="9" spans="1:6" ht="20.25">
      <c r="A9" s="11"/>
      <c r="B9" s="166">
        <v>3</v>
      </c>
      <c r="C9" s="164" t="s">
        <v>147</v>
      </c>
      <c r="D9" s="163" t="s">
        <v>62</v>
      </c>
      <c r="E9" s="165" t="s">
        <v>46</v>
      </c>
      <c r="F9" s="3"/>
    </row>
    <row r="10" spans="1:6" ht="20.25">
      <c r="A10" s="11"/>
      <c r="B10" s="166">
        <v>4</v>
      </c>
      <c r="C10" s="162" t="s">
        <v>55</v>
      </c>
      <c r="D10" s="163" t="s">
        <v>56</v>
      </c>
      <c r="E10" s="163" t="s">
        <v>88</v>
      </c>
      <c r="F10" s="3"/>
    </row>
    <row r="11" spans="1:6" ht="20.25">
      <c r="A11" s="11"/>
      <c r="B11" s="166">
        <v>5</v>
      </c>
      <c r="C11" s="162" t="s">
        <v>53</v>
      </c>
      <c r="D11" s="163" t="s">
        <v>54</v>
      </c>
      <c r="E11" s="163" t="s">
        <v>122</v>
      </c>
      <c r="F11" s="3"/>
    </row>
    <row r="12" spans="1:6" ht="20.25">
      <c r="A12" s="11"/>
      <c r="B12" s="166">
        <v>6</v>
      </c>
      <c r="C12" s="164" t="s">
        <v>147</v>
      </c>
      <c r="D12" s="163" t="s">
        <v>62</v>
      </c>
      <c r="E12" s="165" t="s">
        <v>46</v>
      </c>
      <c r="F12" s="3"/>
    </row>
    <row r="13" spans="1:6" ht="12.75">
      <c r="A13" s="11"/>
      <c r="B13" s="31"/>
      <c r="C13" s="31"/>
      <c r="D13" s="31"/>
      <c r="E13" s="31"/>
      <c r="F13" s="3"/>
    </row>
    <row r="15" spans="3:5" ht="12.75">
      <c r="C15" s="60" t="s">
        <v>20</v>
      </c>
      <c r="E15" s="20" t="s">
        <v>18</v>
      </c>
    </row>
    <row r="16" spans="3:5" ht="12.75">
      <c r="C16" s="61" t="s">
        <v>27</v>
      </c>
      <c r="E16" s="13">
        <f ca="1">NOW()</f>
        <v>39838.77780740741</v>
      </c>
    </row>
  </sheetData>
  <sheetProtection/>
  <mergeCells count="4">
    <mergeCell ref="A1:F1"/>
    <mergeCell ref="A3:F3"/>
    <mergeCell ref="A4:F4"/>
    <mergeCell ref="A2:F2"/>
  </mergeCells>
  <printOptions horizontalCentered="1" verticalCentered="1"/>
  <pageMargins left="0.1968503937007874" right="0.2362204724409449" top="0.5118110236220472" bottom="0.5905511811023623" header="0.15748031496062992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C7" sqref="C7:E12"/>
    </sheetView>
  </sheetViews>
  <sheetFormatPr defaultColWidth="9.00390625" defaultRowHeight="12.75"/>
  <cols>
    <col min="1" max="1" width="8.375" style="0" customWidth="1"/>
    <col min="2" max="2" width="7.375" style="0" bestFit="1" customWidth="1"/>
    <col min="3" max="3" width="15.875" style="0" customWidth="1"/>
    <col min="4" max="4" width="17.75390625" style="0" customWidth="1"/>
    <col min="5" max="5" width="22.125" style="0" bestFit="1" customWidth="1"/>
    <col min="6" max="6" width="15.375" style="0" bestFit="1" customWidth="1"/>
    <col min="10" max="10" width="18.75390625" style="0" bestFit="1" customWidth="1"/>
  </cols>
  <sheetData>
    <row r="1" spans="1:9" ht="12.75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186"/>
    </row>
    <row r="2" spans="1:9" ht="12.75">
      <c r="A2" s="185" t="s">
        <v>25</v>
      </c>
      <c r="B2" s="185"/>
      <c r="C2" s="185"/>
      <c r="D2" s="185"/>
      <c r="E2" s="185"/>
      <c r="F2" s="185"/>
      <c r="G2" s="185"/>
      <c r="H2" s="185"/>
      <c r="I2" s="185"/>
    </row>
    <row r="3" spans="1:9" ht="18.75">
      <c r="A3" s="191" t="s">
        <v>28</v>
      </c>
      <c r="B3" s="191"/>
      <c r="C3" s="191"/>
      <c r="D3" s="191"/>
      <c r="E3" s="191"/>
      <c r="F3" s="191"/>
      <c r="G3" s="191"/>
      <c r="H3" s="191"/>
      <c r="I3" s="191"/>
    </row>
    <row r="4" spans="1:8" ht="15.75">
      <c r="A4" s="189"/>
      <c r="B4" s="189"/>
      <c r="C4" s="189"/>
      <c r="D4" s="189"/>
      <c r="E4" s="189"/>
      <c r="F4" s="189"/>
      <c r="G4" s="189"/>
      <c r="H4" s="189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9" ht="25.5">
      <c r="A6" s="3"/>
      <c r="B6" s="75" t="s">
        <v>114</v>
      </c>
      <c r="C6" s="10" t="s">
        <v>2</v>
      </c>
      <c r="D6" s="10" t="s">
        <v>16</v>
      </c>
      <c r="E6" s="10" t="s">
        <v>17</v>
      </c>
      <c r="F6" s="70" t="s">
        <v>6</v>
      </c>
      <c r="G6" s="70" t="s">
        <v>71</v>
      </c>
      <c r="H6" s="75" t="s">
        <v>7</v>
      </c>
      <c r="I6" s="76" t="s">
        <v>72</v>
      </c>
    </row>
    <row r="7" spans="1:9" s="83" customFormat="1" ht="12.75">
      <c r="A7" s="81"/>
      <c r="B7" s="111">
        <v>1</v>
      </c>
      <c r="C7" s="79" t="s">
        <v>147</v>
      </c>
      <c r="D7" s="65" t="s">
        <v>62</v>
      </c>
      <c r="E7" s="1" t="s">
        <v>46</v>
      </c>
      <c r="F7" s="82">
        <v>0</v>
      </c>
      <c r="G7" s="50">
        <v>3.5</v>
      </c>
      <c r="H7" s="50">
        <v>62.81</v>
      </c>
      <c r="I7" s="50">
        <v>3.5</v>
      </c>
    </row>
    <row r="8" spans="1:9" s="83" customFormat="1" ht="12.75">
      <c r="A8" s="81"/>
      <c r="B8" s="111"/>
      <c r="C8" s="103" t="s">
        <v>53</v>
      </c>
      <c r="D8" s="65" t="s">
        <v>54</v>
      </c>
      <c r="E8" s="66" t="s">
        <v>122</v>
      </c>
      <c r="F8" s="50">
        <v>0</v>
      </c>
      <c r="G8" s="50" t="s">
        <v>144</v>
      </c>
      <c r="H8" s="84">
        <v>63.93</v>
      </c>
      <c r="I8" s="50" t="s">
        <v>144</v>
      </c>
    </row>
    <row r="9" spans="1:9" s="83" customFormat="1" ht="12.75">
      <c r="A9" s="81"/>
      <c r="B9" s="111"/>
      <c r="C9" s="103" t="s">
        <v>53</v>
      </c>
      <c r="D9" s="65" t="s">
        <v>54</v>
      </c>
      <c r="E9" s="66" t="s">
        <v>122</v>
      </c>
      <c r="F9" s="50">
        <v>0</v>
      </c>
      <c r="G9" s="50" t="s">
        <v>144</v>
      </c>
      <c r="H9" s="82">
        <v>64.22</v>
      </c>
      <c r="I9" s="50" t="s">
        <v>144</v>
      </c>
    </row>
    <row r="10" spans="1:9" s="83" customFormat="1" ht="12.75">
      <c r="A10" s="81"/>
      <c r="B10" s="111"/>
      <c r="C10" s="79" t="s">
        <v>147</v>
      </c>
      <c r="D10" s="65" t="s">
        <v>62</v>
      </c>
      <c r="E10" s="1" t="s">
        <v>46</v>
      </c>
      <c r="F10" s="50">
        <v>9</v>
      </c>
      <c r="G10" s="50" t="s">
        <v>144</v>
      </c>
      <c r="H10" s="84">
        <v>85.9</v>
      </c>
      <c r="I10" s="50" t="s">
        <v>144</v>
      </c>
    </row>
    <row r="11" spans="1:9" s="83" customFormat="1" ht="12.75">
      <c r="A11" s="81"/>
      <c r="B11" s="111"/>
      <c r="C11" s="103" t="s">
        <v>55</v>
      </c>
      <c r="D11" s="65" t="s">
        <v>56</v>
      </c>
      <c r="E11" s="65" t="s">
        <v>88</v>
      </c>
      <c r="F11" s="50" t="s">
        <v>92</v>
      </c>
      <c r="G11" s="50"/>
      <c r="H11" s="82"/>
      <c r="I11" s="50"/>
    </row>
    <row r="12" spans="1:9" s="83" customFormat="1" ht="12.75">
      <c r="A12" s="81"/>
      <c r="B12" s="111"/>
      <c r="C12" s="103" t="s">
        <v>55</v>
      </c>
      <c r="D12" s="65" t="s">
        <v>56</v>
      </c>
      <c r="E12" s="65" t="s">
        <v>88</v>
      </c>
      <c r="F12" s="50" t="s">
        <v>92</v>
      </c>
      <c r="G12" s="50"/>
      <c r="H12" s="82"/>
      <c r="I12" s="50"/>
    </row>
    <row r="13" spans="1:9" ht="12.75">
      <c r="A13" s="11"/>
      <c r="B13" s="47"/>
      <c r="C13" s="78"/>
      <c r="D13" s="44"/>
      <c r="E13" s="44"/>
      <c r="F13" s="3"/>
      <c r="G13" s="3"/>
      <c r="H13" s="3"/>
      <c r="I13" s="3"/>
    </row>
    <row r="14" spans="1:9" ht="12.75">
      <c r="A14" s="11"/>
      <c r="B14" s="47"/>
      <c r="C14" s="78"/>
      <c r="D14" s="44"/>
      <c r="E14" s="44"/>
      <c r="F14" s="3"/>
      <c r="G14" s="3"/>
      <c r="H14" s="3"/>
      <c r="I14" s="3"/>
    </row>
    <row r="15" spans="1:9" ht="12.75">
      <c r="A15" s="11"/>
      <c r="B15" s="47"/>
      <c r="C15" s="78"/>
      <c r="D15" s="44"/>
      <c r="E15" s="44"/>
      <c r="F15" s="3"/>
      <c r="G15" s="3"/>
      <c r="H15" s="3"/>
      <c r="I15" s="3"/>
    </row>
    <row r="16" spans="4:7" ht="12.75">
      <c r="D16" s="27" t="s">
        <v>9</v>
      </c>
      <c r="E16" s="25" t="s">
        <v>148</v>
      </c>
      <c r="F16" s="3"/>
      <c r="G16" s="20" t="s">
        <v>18</v>
      </c>
    </row>
    <row r="17" spans="4:9" ht="12.75">
      <c r="D17" s="27" t="s">
        <v>70</v>
      </c>
      <c r="E17" s="25" t="s">
        <v>149</v>
      </c>
      <c r="F17" s="3"/>
      <c r="G17" s="184">
        <f ca="1">NOW()</f>
        <v>39838.77780740741</v>
      </c>
      <c r="H17" s="184"/>
      <c r="I17" s="56"/>
    </row>
    <row r="18" spans="4:5" ht="12.75">
      <c r="D18" s="24" t="s">
        <v>10</v>
      </c>
      <c r="E18" s="26" t="s">
        <v>150</v>
      </c>
    </row>
    <row r="20" spans="3:8" ht="12.75">
      <c r="C20" s="190" t="s">
        <v>121</v>
      </c>
      <c r="D20" s="190"/>
      <c r="E20" s="190"/>
      <c r="F20" s="190"/>
      <c r="G20" s="190"/>
      <c r="H20" s="190"/>
    </row>
    <row r="22" spans="3:4" ht="12.75">
      <c r="C22" s="20" t="s">
        <v>120</v>
      </c>
      <c r="D22" t="s">
        <v>119</v>
      </c>
    </row>
    <row r="24" spans="3:4" ht="12.75">
      <c r="C24" s="30" t="s">
        <v>20</v>
      </c>
      <c r="D24" s="59" t="s">
        <v>27</v>
      </c>
    </row>
  </sheetData>
  <sheetProtection/>
  <mergeCells count="6">
    <mergeCell ref="A4:H4"/>
    <mergeCell ref="C20:H20"/>
    <mergeCell ref="A3:I3"/>
    <mergeCell ref="A2:I2"/>
    <mergeCell ref="A1:I1"/>
    <mergeCell ref="G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="70" zoomScaleNormal="70" zoomScalePageLayoutView="0" workbookViewId="0" topLeftCell="A1">
      <selection activeCell="C7" sqref="C7:E7"/>
    </sheetView>
  </sheetViews>
  <sheetFormatPr defaultColWidth="9.00390625" defaultRowHeight="12.75"/>
  <cols>
    <col min="1" max="1" width="10.25390625" style="0" customWidth="1"/>
    <col min="2" max="2" width="4.625" style="0" customWidth="1"/>
    <col min="3" max="3" width="28.375" style="0" customWidth="1"/>
    <col min="4" max="4" width="23.75390625" style="0" customWidth="1"/>
    <col min="5" max="5" width="24.875" style="0" bestFit="1" customWidth="1"/>
    <col min="6" max="6" width="16.375" style="0" customWidth="1"/>
    <col min="10" max="10" width="18.75390625" style="0" bestFit="1" customWidth="1"/>
  </cols>
  <sheetData>
    <row r="1" spans="1:6" ht="12.75" customHeight="1">
      <c r="A1" s="186" t="s">
        <v>24</v>
      </c>
      <c r="B1" s="187"/>
      <c r="C1" s="187"/>
      <c r="D1" s="187"/>
      <c r="E1" s="187"/>
      <c r="F1" s="187"/>
    </row>
    <row r="2" spans="1:6" ht="12.75">
      <c r="A2" s="185" t="s">
        <v>25</v>
      </c>
      <c r="B2" s="185"/>
      <c r="C2" s="185"/>
      <c r="D2" s="185"/>
      <c r="E2" s="185"/>
      <c r="F2" s="185"/>
    </row>
    <row r="3" spans="1:6" ht="18.75">
      <c r="A3" s="191" t="s">
        <v>30</v>
      </c>
      <c r="B3" s="191"/>
      <c r="C3" s="191"/>
      <c r="D3" s="191"/>
      <c r="E3" s="191"/>
      <c r="F3" s="191"/>
    </row>
    <row r="4" spans="1:6" ht="15.75">
      <c r="A4" s="189" t="s">
        <v>15</v>
      </c>
      <c r="B4" s="189"/>
      <c r="C4" s="189"/>
      <c r="D4" s="189"/>
      <c r="E4" s="189"/>
      <c r="F4" s="189"/>
    </row>
    <row r="5" spans="1:6" ht="15.75">
      <c r="A5" s="42"/>
      <c r="B5" s="42"/>
      <c r="C5" s="42"/>
      <c r="D5" s="42"/>
      <c r="E5" s="42"/>
      <c r="F5" s="42"/>
    </row>
    <row r="6" spans="1:6" ht="12.75">
      <c r="A6" s="3"/>
      <c r="B6" s="10" t="s">
        <v>1</v>
      </c>
      <c r="C6" s="10" t="s">
        <v>2</v>
      </c>
      <c r="D6" s="10" t="s">
        <v>16</v>
      </c>
      <c r="E6" s="10" t="s">
        <v>17</v>
      </c>
      <c r="F6" s="3"/>
    </row>
    <row r="7" spans="1:6" ht="12.75">
      <c r="A7" s="3"/>
      <c r="B7" s="79">
        <v>1</v>
      </c>
      <c r="C7" s="116" t="s">
        <v>66</v>
      </c>
      <c r="D7" s="86" t="s">
        <v>65</v>
      </c>
      <c r="E7" s="86" t="s">
        <v>89</v>
      </c>
      <c r="F7" s="63"/>
    </row>
    <row r="8" spans="1:6" ht="12.75">
      <c r="A8" s="3"/>
      <c r="B8" s="79">
        <v>2</v>
      </c>
      <c r="C8" s="116" t="s">
        <v>123</v>
      </c>
      <c r="D8" s="87" t="s">
        <v>128</v>
      </c>
      <c r="E8" s="116" t="s">
        <v>46</v>
      </c>
      <c r="F8" s="3"/>
    </row>
    <row r="9" spans="1:6" ht="12.75">
      <c r="A9" s="3"/>
      <c r="B9" s="79">
        <v>3</v>
      </c>
      <c r="C9" s="87" t="s">
        <v>124</v>
      </c>
      <c r="D9" s="87" t="s">
        <v>129</v>
      </c>
      <c r="E9" s="116" t="s">
        <v>46</v>
      </c>
      <c r="F9" s="3"/>
    </row>
    <row r="10" spans="1:6" ht="13.5" thickBot="1">
      <c r="A10" s="3"/>
      <c r="B10" s="79">
        <v>4</v>
      </c>
      <c r="C10" s="160" t="s">
        <v>125</v>
      </c>
      <c r="D10" s="160" t="s">
        <v>130</v>
      </c>
      <c r="E10" s="161" t="s">
        <v>46</v>
      </c>
      <c r="F10" s="3"/>
    </row>
    <row r="11" spans="1:6" ht="13.5" thickTop="1">
      <c r="A11" s="3"/>
      <c r="B11" s="79">
        <v>5</v>
      </c>
      <c r="C11" s="158" t="s">
        <v>126</v>
      </c>
      <c r="D11" s="158" t="s">
        <v>131</v>
      </c>
      <c r="E11" s="159" t="s">
        <v>46</v>
      </c>
      <c r="F11" s="3"/>
    </row>
    <row r="12" spans="1:6" ht="15.75">
      <c r="A12" s="11"/>
      <c r="B12" s="79">
        <v>6</v>
      </c>
      <c r="C12" s="88" t="s">
        <v>127</v>
      </c>
      <c r="D12" s="89" t="s">
        <v>60</v>
      </c>
      <c r="E12" s="116" t="s">
        <v>46</v>
      </c>
      <c r="F12" s="3"/>
    </row>
    <row r="13" spans="1:6" ht="12.75">
      <c r="A13" s="11"/>
      <c r="B13" s="79">
        <v>7</v>
      </c>
      <c r="C13" s="156" t="s">
        <v>64</v>
      </c>
      <c r="D13" s="86" t="s">
        <v>65</v>
      </c>
      <c r="E13" s="86" t="s">
        <v>89</v>
      </c>
      <c r="F13" s="3"/>
    </row>
    <row r="14" spans="1:6" ht="15.75">
      <c r="A14" s="11"/>
      <c r="B14" s="79">
        <v>8</v>
      </c>
      <c r="C14" s="88" t="s">
        <v>127</v>
      </c>
      <c r="D14" s="89" t="s">
        <v>60</v>
      </c>
      <c r="E14" s="116" t="s">
        <v>46</v>
      </c>
      <c r="F14" s="3"/>
    </row>
    <row r="15" spans="1:6" ht="12.75">
      <c r="A15" s="11"/>
      <c r="B15" s="79">
        <v>9</v>
      </c>
      <c r="C15" s="101" t="s">
        <v>64</v>
      </c>
      <c r="D15" s="86" t="s">
        <v>65</v>
      </c>
      <c r="E15" s="86" t="s">
        <v>89</v>
      </c>
      <c r="F15" s="3"/>
    </row>
    <row r="17" spans="3:5" ht="12.75">
      <c r="C17" s="25" t="s">
        <v>20</v>
      </c>
      <c r="E17" s="20" t="s">
        <v>18</v>
      </c>
    </row>
    <row r="18" spans="3:5" ht="12.75">
      <c r="C18" s="90" t="s">
        <v>27</v>
      </c>
      <c r="E18" s="13">
        <f ca="1">NOW()</f>
        <v>39838.77780740741</v>
      </c>
    </row>
  </sheetData>
  <sheetProtection/>
  <mergeCells count="4">
    <mergeCell ref="A1:F1"/>
    <mergeCell ref="A3:F3"/>
    <mergeCell ref="A4:F4"/>
    <mergeCell ref="A2:F2"/>
  </mergeCells>
  <printOptions horizontalCentered="1"/>
  <pageMargins left="0.15748031496062992" right="0.1968503937007874" top="0.2755905511811024" bottom="0.2755905511811024" header="0.15748031496062992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0" workbookViewId="0" topLeftCell="A1">
      <selection activeCell="D11" sqref="D11"/>
    </sheetView>
  </sheetViews>
  <sheetFormatPr defaultColWidth="9.00390625" defaultRowHeight="12.75"/>
  <cols>
    <col min="1" max="1" width="8.25390625" style="0" customWidth="1"/>
    <col min="2" max="2" width="6.875" style="0" customWidth="1"/>
    <col min="3" max="3" width="16.375" style="0" customWidth="1"/>
    <col min="4" max="4" width="24.875" style="0" customWidth="1"/>
    <col min="5" max="5" width="24.875" style="0" bestFit="1" customWidth="1"/>
    <col min="6" max="6" width="12.125" style="0" customWidth="1"/>
    <col min="7" max="7" width="11.375" style="0" customWidth="1"/>
    <col min="9" max="9" width="18.75390625" style="0" bestFit="1" customWidth="1"/>
  </cols>
  <sheetData>
    <row r="1" spans="1:7" ht="12.75" customHeight="1">
      <c r="A1" s="193" t="s">
        <v>24</v>
      </c>
      <c r="B1" s="193"/>
      <c r="C1" s="193"/>
      <c r="D1" s="193"/>
      <c r="E1" s="193"/>
      <c r="F1" s="193"/>
      <c r="G1" s="193"/>
    </row>
    <row r="2" spans="1:7" ht="12.75">
      <c r="A2" s="185" t="s">
        <v>25</v>
      </c>
      <c r="B2" s="185"/>
      <c r="C2" s="185"/>
      <c r="D2" s="185"/>
      <c r="E2" s="185"/>
      <c r="F2" s="185"/>
      <c r="G2" s="185"/>
    </row>
    <row r="3" spans="1:7" ht="18.75">
      <c r="A3" s="191" t="s">
        <v>31</v>
      </c>
      <c r="B3" s="191"/>
      <c r="C3" s="191"/>
      <c r="D3" s="191"/>
      <c r="E3" s="191"/>
      <c r="F3" s="191"/>
      <c r="G3" s="191"/>
    </row>
    <row r="4" spans="1:7" ht="15.75">
      <c r="A4" s="189" t="s">
        <v>15</v>
      </c>
      <c r="B4" s="189"/>
      <c r="C4" s="189"/>
      <c r="D4" s="189"/>
      <c r="E4" s="189"/>
      <c r="F4" s="189"/>
      <c r="G4" s="189"/>
    </row>
    <row r="5" spans="1:5" ht="15.75">
      <c r="A5" s="42"/>
      <c r="B5" s="42"/>
      <c r="C5" s="42"/>
      <c r="D5" s="42"/>
      <c r="E5" s="42"/>
    </row>
    <row r="6" spans="1:7" ht="12.75">
      <c r="A6" s="3"/>
      <c r="B6" s="10" t="s">
        <v>114</v>
      </c>
      <c r="C6" s="10" t="s">
        <v>2</v>
      </c>
      <c r="D6" s="10" t="s">
        <v>16</v>
      </c>
      <c r="E6" s="10" t="s">
        <v>17</v>
      </c>
      <c r="F6" s="8" t="s">
        <v>6</v>
      </c>
      <c r="G6" s="8" t="s">
        <v>7</v>
      </c>
    </row>
    <row r="7" spans="1:13" ht="14.25">
      <c r="A7" s="3"/>
      <c r="B7" s="111" t="s">
        <v>152</v>
      </c>
      <c r="C7" s="133" t="s">
        <v>123</v>
      </c>
      <c r="D7" s="133" t="s">
        <v>128</v>
      </c>
      <c r="E7" s="139" t="s">
        <v>46</v>
      </c>
      <c r="F7" s="2">
        <f>0</f>
        <v>0</v>
      </c>
      <c r="G7" s="29">
        <v>57.28</v>
      </c>
      <c r="K7">
        <f aca="true" t="shared" si="0" ref="K7:K12">G7-$E$19</f>
        <v>57.28</v>
      </c>
      <c r="L7" s="105">
        <f aca="true" t="shared" si="1" ref="L7:L15">K7/4</f>
        <v>14.32</v>
      </c>
      <c r="M7" s="105">
        <f aca="true" t="shared" si="2" ref="M7:M15">ROUNDUP(L7,0)</f>
        <v>15</v>
      </c>
    </row>
    <row r="8" spans="1:13" ht="14.25">
      <c r="A8" s="3"/>
      <c r="B8" s="111" t="s">
        <v>152</v>
      </c>
      <c r="C8" s="167" t="s">
        <v>49</v>
      </c>
      <c r="D8" s="167" t="s">
        <v>48</v>
      </c>
      <c r="E8" s="139" t="s">
        <v>46</v>
      </c>
      <c r="F8" s="1">
        <f>0</f>
        <v>0</v>
      </c>
      <c r="G8" s="1">
        <v>58.63</v>
      </c>
      <c r="K8">
        <f t="shared" si="0"/>
        <v>58.63</v>
      </c>
      <c r="L8" s="105">
        <f t="shared" si="1"/>
        <v>14.6575</v>
      </c>
      <c r="M8" s="105">
        <f t="shared" si="2"/>
        <v>15</v>
      </c>
    </row>
    <row r="9" spans="1:13" ht="14.25">
      <c r="A9" s="11"/>
      <c r="B9" s="111">
        <v>3</v>
      </c>
      <c r="C9" s="139" t="s">
        <v>124</v>
      </c>
      <c r="D9" s="139" t="s">
        <v>129</v>
      </c>
      <c r="E9" s="139" t="s">
        <v>46</v>
      </c>
      <c r="F9" s="1">
        <v>1</v>
      </c>
      <c r="G9" s="1">
        <v>66.07</v>
      </c>
      <c r="K9">
        <f t="shared" si="0"/>
        <v>66.07</v>
      </c>
      <c r="L9" s="105">
        <f t="shared" si="1"/>
        <v>16.5175</v>
      </c>
      <c r="M9" s="105">
        <f t="shared" si="2"/>
        <v>17</v>
      </c>
    </row>
    <row r="10" spans="1:13" ht="14.25">
      <c r="A10" s="11"/>
      <c r="B10" s="111">
        <v>4</v>
      </c>
      <c r="C10" s="139" t="s">
        <v>126</v>
      </c>
      <c r="D10" s="139" t="s">
        <v>131</v>
      </c>
      <c r="E10" s="139" t="s">
        <v>46</v>
      </c>
      <c r="F10" s="1">
        <v>1</v>
      </c>
      <c r="G10" s="1">
        <v>67.69</v>
      </c>
      <c r="K10">
        <f t="shared" si="0"/>
        <v>67.69</v>
      </c>
      <c r="L10" s="105">
        <f t="shared" si="1"/>
        <v>16.9225</v>
      </c>
      <c r="M10" s="105">
        <f t="shared" si="2"/>
        <v>17</v>
      </c>
    </row>
    <row r="11" spans="1:13" ht="14.25">
      <c r="A11" s="11"/>
      <c r="B11" s="111">
        <v>5</v>
      </c>
      <c r="C11" s="168" t="s">
        <v>127</v>
      </c>
      <c r="D11" s="139" t="s">
        <v>60</v>
      </c>
      <c r="E11" s="139" t="s">
        <v>46</v>
      </c>
      <c r="F11" s="1">
        <v>1</v>
      </c>
      <c r="G11" s="1">
        <v>68.25</v>
      </c>
      <c r="K11">
        <f t="shared" si="0"/>
        <v>68.25</v>
      </c>
      <c r="L11" s="105">
        <f t="shared" si="1"/>
        <v>17.0625</v>
      </c>
      <c r="M11" s="105">
        <f t="shared" si="2"/>
        <v>18</v>
      </c>
    </row>
    <row r="12" spans="1:13" ht="14.25">
      <c r="A12" s="11"/>
      <c r="B12" s="111">
        <v>6</v>
      </c>
      <c r="C12" s="139" t="s">
        <v>66</v>
      </c>
      <c r="D12" s="120" t="s">
        <v>65</v>
      </c>
      <c r="E12" s="120" t="s">
        <v>89</v>
      </c>
      <c r="F12" s="1">
        <v>1</v>
      </c>
      <c r="G12" s="28">
        <v>68.31</v>
      </c>
      <c r="K12">
        <f t="shared" si="0"/>
        <v>68.31</v>
      </c>
      <c r="L12" s="105">
        <f t="shared" si="1"/>
        <v>17.0775</v>
      </c>
      <c r="M12" s="105">
        <f t="shared" si="2"/>
        <v>18</v>
      </c>
    </row>
    <row r="13" spans="1:13" ht="14.25">
      <c r="A13" s="11"/>
      <c r="B13" s="111">
        <v>7</v>
      </c>
      <c r="C13" s="137" t="s">
        <v>64</v>
      </c>
      <c r="D13" s="120" t="s">
        <v>65</v>
      </c>
      <c r="E13" s="120" t="s">
        <v>89</v>
      </c>
      <c r="F13" s="1">
        <v>15</v>
      </c>
      <c r="G13" s="1">
        <v>75.71</v>
      </c>
      <c r="K13">
        <f>G15-$E$19</f>
        <v>99.63</v>
      </c>
      <c r="L13" s="105">
        <f t="shared" si="1"/>
        <v>24.9075</v>
      </c>
      <c r="M13" s="105">
        <f t="shared" si="2"/>
        <v>25</v>
      </c>
    </row>
    <row r="14" spans="1:13" ht="14.25">
      <c r="A14" s="11"/>
      <c r="B14" s="111">
        <v>8</v>
      </c>
      <c r="C14" s="137" t="s">
        <v>64</v>
      </c>
      <c r="D14" s="120" t="s">
        <v>65</v>
      </c>
      <c r="E14" s="120" t="s">
        <v>89</v>
      </c>
      <c r="F14" s="2">
        <v>20</v>
      </c>
      <c r="G14" s="29">
        <v>79.5</v>
      </c>
      <c r="K14">
        <f>G13-$E$19</f>
        <v>75.71</v>
      </c>
      <c r="L14" s="105">
        <f t="shared" si="1"/>
        <v>18.9275</v>
      </c>
      <c r="M14" s="105">
        <f t="shared" si="2"/>
        <v>19</v>
      </c>
    </row>
    <row r="15" spans="1:13" ht="14.25">
      <c r="A15" s="11"/>
      <c r="B15" s="111"/>
      <c r="C15" s="139" t="s">
        <v>125</v>
      </c>
      <c r="D15" s="139" t="s">
        <v>130</v>
      </c>
      <c r="E15" s="139" t="s">
        <v>46</v>
      </c>
      <c r="F15" s="1">
        <v>13</v>
      </c>
      <c r="G15" s="28">
        <v>99.63</v>
      </c>
      <c r="H15" s="200" t="s">
        <v>154</v>
      </c>
      <c r="I15" s="201"/>
      <c r="K15">
        <f>G14-$E$19</f>
        <v>79.5</v>
      </c>
      <c r="L15" s="105">
        <f t="shared" si="1"/>
        <v>19.875</v>
      </c>
      <c r="M15" s="105">
        <f t="shared" si="2"/>
        <v>20</v>
      </c>
    </row>
    <row r="16" spans="2:9" ht="12.75">
      <c r="B16" s="47"/>
      <c r="I16" s="105"/>
    </row>
    <row r="17" spans="2:6" ht="12.75">
      <c r="B17" s="47"/>
      <c r="C17" s="27" t="s">
        <v>9</v>
      </c>
      <c r="D17" s="25" t="s">
        <v>148</v>
      </c>
      <c r="E17" s="3"/>
      <c r="F17" s="20" t="s">
        <v>18</v>
      </c>
    </row>
    <row r="18" spans="3:8" ht="12.75">
      <c r="C18" s="27" t="s">
        <v>70</v>
      </c>
      <c r="D18" s="25" t="s">
        <v>149</v>
      </c>
      <c r="E18" s="3"/>
      <c r="F18" s="184">
        <f ca="1">NOW()</f>
        <v>39838.77780740741</v>
      </c>
      <c r="G18" s="185"/>
      <c r="H18" s="94"/>
    </row>
    <row r="19" spans="3:4" ht="12.75">
      <c r="C19" s="24" t="s">
        <v>10</v>
      </c>
      <c r="D19" s="26" t="s">
        <v>150</v>
      </c>
    </row>
    <row r="21" spans="3:8" ht="12.75">
      <c r="C21" s="190" t="s">
        <v>151</v>
      </c>
      <c r="D21" s="190"/>
      <c r="E21" s="190"/>
      <c r="F21" s="190"/>
      <c r="G21" s="190"/>
      <c r="H21" s="190"/>
    </row>
    <row r="23" spans="3:4" ht="12.75">
      <c r="C23" s="30" t="s">
        <v>20</v>
      </c>
      <c r="D23" s="59" t="s">
        <v>27</v>
      </c>
    </row>
  </sheetData>
  <sheetProtection/>
  <mergeCells count="7">
    <mergeCell ref="A4:G4"/>
    <mergeCell ref="C21:H21"/>
    <mergeCell ref="F18:G18"/>
    <mergeCell ref="A3:G3"/>
    <mergeCell ref="A2:G2"/>
    <mergeCell ref="A1:G1"/>
    <mergeCell ref="H15:I15"/>
  </mergeCells>
  <printOptions horizontalCentered="1"/>
  <pageMargins left="0.3937007874015748" right="0.2755905511811024" top="0.3937007874015748" bottom="0.2755905511811024" header="0.2362204724409449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="70" zoomScaleNormal="70" zoomScalePageLayoutView="0" workbookViewId="0" topLeftCell="A1">
      <selection activeCell="C13" sqref="C13"/>
    </sheetView>
  </sheetViews>
  <sheetFormatPr defaultColWidth="9.00390625" defaultRowHeight="12.75"/>
  <cols>
    <col min="1" max="1" width="5.875" style="0" customWidth="1"/>
    <col min="2" max="2" width="5.625" style="0" customWidth="1"/>
    <col min="3" max="3" width="14.25390625" style="0" bestFit="1" customWidth="1"/>
    <col min="4" max="4" width="21.125" style="0" bestFit="1" customWidth="1"/>
    <col min="5" max="5" width="24.875" style="0" bestFit="1" customWidth="1"/>
    <col min="6" max="6" width="15.75390625" style="0" customWidth="1"/>
    <col min="10" max="10" width="18.75390625" style="0" bestFit="1" customWidth="1"/>
  </cols>
  <sheetData>
    <row r="1" spans="1:6" ht="12.75" customHeight="1">
      <c r="A1" s="186" t="s">
        <v>24</v>
      </c>
      <c r="B1" s="187"/>
      <c r="C1" s="187"/>
      <c r="D1" s="187"/>
      <c r="E1" s="187"/>
      <c r="F1" s="187"/>
    </row>
    <row r="2" spans="1:6" ht="12.75">
      <c r="A2" s="185" t="s">
        <v>25</v>
      </c>
      <c r="B2" s="185"/>
      <c r="C2" s="185"/>
      <c r="D2" s="185"/>
      <c r="E2" s="185"/>
      <c r="F2" s="185"/>
    </row>
    <row r="3" spans="1:6" ht="18.75">
      <c r="A3" s="191" t="s">
        <v>74</v>
      </c>
      <c r="B3" s="191"/>
      <c r="C3" s="191"/>
      <c r="D3" s="191"/>
      <c r="E3" s="191"/>
      <c r="F3" s="191"/>
    </row>
    <row r="4" spans="1:6" ht="15.75">
      <c r="A4" s="189" t="s">
        <v>75</v>
      </c>
      <c r="B4" s="189"/>
      <c r="C4" s="189"/>
      <c r="D4" s="189"/>
      <c r="E4" s="189"/>
      <c r="F4" s="189"/>
    </row>
    <row r="5" spans="1:6" ht="15.75">
      <c r="A5" s="42"/>
      <c r="B5" s="42"/>
      <c r="C5" s="42"/>
      <c r="D5" s="42"/>
      <c r="E5" s="42"/>
      <c r="F5" s="42"/>
    </row>
    <row r="6" spans="1:6" ht="12.75">
      <c r="A6" s="3"/>
      <c r="B6" s="10" t="s">
        <v>1</v>
      </c>
      <c r="C6" s="10" t="s">
        <v>2</v>
      </c>
      <c r="D6" s="10" t="s">
        <v>16</v>
      </c>
      <c r="E6" s="10" t="s">
        <v>17</v>
      </c>
      <c r="F6" s="3"/>
    </row>
    <row r="7" spans="1:6" ht="14.25">
      <c r="A7" s="3"/>
      <c r="B7" s="38">
        <v>0</v>
      </c>
      <c r="C7" s="117" t="s">
        <v>125</v>
      </c>
      <c r="D7" s="118" t="s">
        <v>130</v>
      </c>
      <c r="E7" s="126" t="s">
        <v>46</v>
      </c>
      <c r="F7" s="3" t="s">
        <v>153</v>
      </c>
    </row>
    <row r="8" spans="1:6" ht="14.25">
      <c r="A8" s="3"/>
      <c r="B8" s="38">
        <v>1</v>
      </c>
      <c r="C8" s="117" t="s">
        <v>132</v>
      </c>
      <c r="D8" s="117" t="s">
        <v>138</v>
      </c>
      <c r="E8" s="126" t="s">
        <v>43</v>
      </c>
      <c r="F8" s="3"/>
    </row>
    <row r="9" spans="1:6" ht="14.25">
      <c r="A9" s="11"/>
      <c r="B9" s="38">
        <v>2</v>
      </c>
      <c r="C9" s="117" t="s">
        <v>133</v>
      </c>
      <c r="D9" s="118" t="s">
        <v>139</v>
      </c>
      <c r="E9" s="126" t="s">
        <v>46</v>
      </c>
      <c r="F9" s="3"/>
    </row>
    <row r="10" spans="1:6" ht="15" thickBot="1">
      <c r="A10" s="11"/>
      <c r="B10" s="38">
        <v>3</v>
      </c>
      <c r="C10" s="119" t="s">
        <v>126</v>
      </c>
      <c r="D10" s="122" t="s">
        <v>131</v>
      </c>
      <c r="E10" s="127" t="s">
        <v>46</v>
      </c>
      <c r="F10" s="3"/>
    </row>
    <row r="11" spans="1:6" ht="15" thickTop="1">
      <c r="A11" s="11"/>
      <c r="B11" s="38">
        <v>4</v>
      </c>
      <c r="C11" s="123" t="s">
        <v>134</v>
      </c>
      <c r="D11" s="123" t="s">
        <v>138</v>
      </c>
      <c r="E11" s="128" t="s">
        <v>43</v>
      </c>
      <c r="F11" s="3"/>
    </row>
    <row r="12" spans="1:6" ht="14.25">
      <c r="A12" s="11"/>
      <c r="B12" s="38">
        <v>5</v>
      </c>
      <c r="C12" s="117" t="s">
        <v>123</v>
      </c>
      <c r="D12" s="118" t="s">
        <v>128</v>
      </c>
      <c r="E12" s="126" t="s">
        <v>46</v>
      </c>
      <c r="F12" s="3"/>
    </row>
    <row r="13" spans="1:6" ht="14.25">
      <c r="A13" s="11"/>
      <c r="B13" s="38">
        <v>6</v>
      </c>
      <c r="C13" s="152" t="s">
        <v>135</v>
      </c>
      <c r="D13" s="153" t="s">
        <v>140</v>
      </c>
      <c r="E13" s="154" t="s">
        <v>46</v>
      </c>
      <c r="F13" s="3"/>
    </row>
    <row r="14" spans="1:6" ht="15" thickBot="1">
      <c r="A14" s="11"/>
      <c r="B14" s="38">
        <v>7</v>
      </c>
      <c r="C14" s="119" t="s">
        <v>124</v>
      </c>
      <c r="D14" s="122" t="s">
        <v>129</v>
      </c>
      <c r="E14" s="127" t="s">
        <v>46</v>
      </c>
      <c r="F14" s="3"/>
    </row>
    <row r="15" spans="1:6" ht="15" thickTop="1">
      <c r="A15" s="11"/>
      <c r="B15" s="38">
        <v>8</v>
      </c>
      <c r="C15" s="124" t="s">
        <v>136</v>
      </c>
      <c r="D15" s="125" t="s">
        <v>60</v>
      </c>
      <c r="E15" s="128" t="s">
        <v>46</v>
      </c>
      <c r="F15" s="3"/>
    </row>
    <row r="16" spans="1:6" ht="14.25">
      <c r="A16" s="11"/>
      <c r="B16" s="38">
        <v>9</v>
      </c>
      <c r="C16" s="117" t="s">
        <v>66</v>
      </c>
      <c r="D16" s="120" t="s">
        <v>65</v>
      </c>
      <c r="E16" s="121" t="s">
        <v>89</v>
      </c>
      <c r="F16" s="3"/>
    </row>
    <row r="17" spans="1:6" ht="14.25">
      <c r="A17" s="11"/>
      <c r="B17" s="38">
        <v>10</v>
      </c>
      <c r="C17" s="117" t="s">
        <v>137</v>
      </c>
      <c r="D17" s="117" t="s">
        <v>138</v>
      </c>
      <c r="E17" s="126" t="s">
        <v>43</v>
      </c>
      <c r="F17" s="3"/>
    </row>
    <row r="18" spans="1:6" ht="12.75">
      <c r="A18" s="11"/>
      <c r="B18" s="47"/>
      <c r="C18" s="40"/>
      <c r="D18" s="44"/>
      <c r="E18" s="44"/>
      <c r="F18" s="3"/>
    </row>
    <row r="19" spans="1:6" ht="12.75">
      <c r="A19" s="11"/>
      <c r="F19" s="3"/>
    </row>
    <row r="20" spans="1:6" ht="12.75">
      <c r="A20" s="11"/>
      <c r="B20" s="31"/>
      <c r="C20" s="25" t="s">
        <v>20</v>
      </c>
      <c r="D20" s="15"/>
      <c r="E20" s="26" t="s">
        <v>18</v>
      </c>
      <c r="F20" s="3"/>
    </row>
    <row r="21" spans="3:5" ht="12.75">
      <c r="C21" s="90" t="s">
        <v>27</v>
      </c>
      <c r="D21" s="26"/>
      <c r="E21" s="93">
        <f ca="1">NOW()</f>
        <v>39838.77780740741</v>
      </c>
    </row>
  </sheetData>
  <sheetProtection/>
  <mergeCells count="4">
    <mergeCell ref="A1:F1"/>
    <mergeCell ref="A3:F3"/>
    <mergeCell ref="A4:F4"/>
    <mergeCell ref="A2:F2"/>
  </mergeCells>
  <printOptions horizontalCentered="1"/>
  <pageMargins left="0.2755905511811024" right="0.2362204724409449" top="0.4724409448818898" bottom="0.4330708661417323" header="0.2362204724409449" footer="0.275590551181102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J20" sqref="J20"/>
    </sheetView>
  </sheetViews>
  <sheetFormatPr defaultColWidth="9.00390625" defaultRowHeight="12.75"/>
  <cols>
    <col min="1" max="1" width="7.125" style="0" customWidth="1"/>
    <col min="2" max="2" width="7.25390625" style="0" customWidth="1"/>
    <col min="3" max="3" width="14.75390625" style="0" customWidth="1"/>
    <col min="4" max="4" width="20.125" style="0" customWidth="1"/>
    <col min="5" max="5" width="24.25390625" style="0" bestFit="1" customWidth="1"/>
    <col min="6" max="6" width="12.75390625" style="0" customWidth="1"/>
    <col min="7" max="7" width="11.875" style="0" customWidth="1"/>
    <col min="10" max="10" width="18.75390625" style="0" bestFit="1" customWidth="1"/>
  </cols>
  <sheetData>
    <row r="1" spans="1:8" ht="15">
      <c r="A1" s="203" t="s">
        <v>24</v>
      </c>
      <c r="B1" s="203"/>
      <c r="C1" s="203"/>
      <c r="D1" s="203"/>
      <c r="E1" s="203"/>
      <c r="F1" s="203"/>
      <c r="G1" s="203"/>
      <c r="H1" s="203"/>
    </row>
    <row r="2" spans="1:8" ht="14.25">
      <c r="A2" s="202" t="s">
        <v>25</v>
      </c>
      <c r="B2" s="202"/>
      <c r="C2" s="202"/>
      <c r="D2" s="202"/>
      <c r="E2" s="202"/>
      <c r="F2" s="202"/>
      <c r="G2" s="202"/>
      <c r="H2" s="202"/>
    </row>
    <row r="3" spans="1:8" ht="18.75">
      <c r="A3" s="191" t="s">
        <v>76</v>
      </c>
      <c r="B3" s="191"/>
      <c r="C3" s="191"/>
      <c r="D3" s="191"/>
      <c r="E3" s="191"/>
      <c r="F3" s="191"/>
      <c r="G3" s="191"/>
      <c r="H3" s="191"/>
    </row>
    <row r="4" spans="1:8" ht="15.75">
      <c r="A4" s="189" t="s">
        <v>35</v>
      </c>
      <c r="B4" s="189"/>
      <c r="C4" s="189"/>
      <c r="D4" s="189"/>
      <c r="E4" s="189"/>
      <c r="F4" s="189"/>
      <c r="G4" s="189"/>
      <c r="H4" s="189"/>
    </row>
    <row r="6" spans="1:7" ht="12.75">
      <c r="A6" s="3"/>
      <c r="B6" s="10" t="s">
        <v>114</v>
      </c>
      <c r="C6" s="10" t="s">
        <v>2</v>
      </c>
      <c r="D6" s="10" t="s">
        <v>16</v>
      </c>
      <c r="E6" s="10" t="s">
        <v>17</v>
      </c>
      <c r="F6" s="8" t="s">
        <v>6</v>
      </c>
      <c r="G6" s="8" t="s">
        <v>7</v>
      </c>
    </row>
    <row r="7" spans="1:10" ht="14.25">
      <c r="A7" s="11"/>
      <c r="B7" s="53">
        <v>1</v>
      </c>
      <c r="C7" s="117" t="s">
        <v>132</v>
      </c>
      <c r="D7" s="117" t="s">
        <v>138</v>
      </c>
      <c r="E7" s="126" t="s">
        <v>43</v>
      </c>
      <c r="F7" s="53">
        <f>0</f>
        <v>0</v>
      </c>
      <c r="G7" s="175">
        <v>59.62</v>
      </c>
      <c r="J7" s="172">
        <f>ROUNDUP(IF(G7-$E$19&lt;0,0,-($E$19-G7)/4),0)</f>
        <v>15</v>
      </c>
    </row>
    <row r="8" spans="1:10" ht="14.25">
      <c r="A8" s="11"/>
      <c r="B8" s="111">
        <v>2</v>
      </c>
      <c r="C8" s="117" t="s">
        <v>137</v>
      </c>
      <c r="D8" s="117" t="s">
        <v>138</v>
      </c>
      <c r="E8" s="126" t="s">
        <v>43</v>
      </c>
      <c r="F8" s="53">
        <f>0</f>
        <v>0</v>
      </c>
      <c r="G8" s="175">
        <v>60.69</v>
      </c>
      <c r="J8" s="172">
        <f>ROUNDUP(IF(G8-$E$19&lt;0,0,-($E$19-G8)/4),0)</f>
        <v>16</v>
      </c>
    </row>
    <row r="9" spans="1:10" ht="14.25">
      <c r="A9" s="11"/>
      <c r="B9" s="53">
        <v>3</v>
      </c>
      <c r="C9" s="117" t="s">
        <v>126</v>
      </c>
      <c r="D9" s="118" t="s">
        <v>131</v>
      </c>
      <c r="E9" s="126" t="s">
        <v>46</v>
      </c>
      <c r="F9" s="53">
        <f>0</f>
        <v>0</v>
      </c>
      <c r="G9" s="175">
        <v>62.5</v>
      </c>
      <c r="J9" s="172">
        <f>ROUNDUP(IF(G9-$E$19&lt;0,0,-($E$19-G9)/4),0)</f>
        <v>16</v>
      </c>
    </row>
    <row r="10" spans="1:10" ht="14.25">
      <c r="A10" s="11"/>
      <c r="B10" s="111">
        <v>4</v>
      </c>
      <c r="C10" s="117" t="s">
        <v>124</v>
      </c>
      <c r="D10" s="118" t="s">
        <v>129</v>
      </c>
      <c r="E10" s="126" t="s">
        <v>46</v>
      </c>
      <c r="F10" s="53">
        <f>4</f>
        <v>4</v>
      </c>
      <c r="G10" s="175">
        <v>57.53</v>
      </c>
      <c r="J10" s="172">
        <f>ROUNDUP(IF(G15-$E$19&lt;0,0,-($E$19-G15)/4),0)</f>
        <v>19</v>
      </c>
    </row>
    <row r="11" spans="1:10" ht="14.25">
      <c r="A11" s="11"/>
      <c r="B11" s="53">
        <v>5</v>
      </c>
      <c r="C11" s="117" t="s">
        <v>134</v>
      </c>
      <c r="D11" s="117" t="s">
        <v>138</v>
      </c>
      <c r="E11" s="126" t="s">
        <v>43</v>
      </c>
      <c r="F11" s="53">
        <f>0+4</f>
        <v>4</v>
      </c>
      <c r="G11" s="175">
        <v>66.47</v>
      </c>
      <c r="J11" s="172">
        <f>ROUNDUP(IF(G10-$E$19&lt;0,0,-($E$19-G10)/4),0)</f>
        <v>15</v>
      </c>
    </row>
    <row r="12" spans="1:10" ht="14.25">
      <c r="A12" s="11"/>
      <c r="B12" s="111">
        <v>6</v>
      </c>
      <c r="C12" s="117" t="s">
        <v>123</v>
      </c>
      <c r="D12" s="118" t="s">
        <v>128</v>
      </c>
      <c r="E12" s="126" t="s">
        <v>46</v>
      </c>
      <c r="F12" s="53">
        <f>0+4</f>
        <v>4</v>
      </c>
      <c r="G12" s="175">
        <v>67.75</v>
      </c>
      <c r="J12" s="172">
        <f>ROUNDUP(IF(G11-$E$19&lt;0,0,-($E$19-G11)/4),0)</f>
        <v>17</v>
      </c>
    </row>
    <row r="13" spans="1:10" ht="14.25">
      <c r="A13" s="11"/>
      <c r="B13" s="53">
        <v>7</v>
      </c>
      <c r="C13" s="117" t="s">
        <v>133</v>
      </c>
      <c r="D13" s="118" t="s">
        <v>139</v>
      </c>
      <c r="E13" s="126" t="s">
        <v>46</v>
      </c>
      <c r="F13" s="53">
        <f>0+4</f>
        <v>4</v>
      </c>
      <c r="G13" s="175">
        <v>73.37</v>
      </c>
      <c r="J13" s="177">
        <f>ROUNDUP(IF(G12-$E$19&lt;0,0,-($E$19-G12)/4),0)</f>
        <v>17</v>
      </c>
    </row>
    <row r="14" spans="1:10" ht="14.25">
      <c r="A14" s="11"/>
      <c r="B14" s="111">
        <v>8</v>
      </c>
      <c r="C14" s="117" t="s">
        <v>66</v>
      </c>
      <c r="D14" s="120" t="s">
        <v>65</v>
      </c>
      <c r="E14" s="121" t="s">
        <v>89</v>
      </c>
      <c r="F14" s="53">
        <v>7</v>
      </c>
      <c r="G14" s="175">
        <v>84.25</v>
      </c>
      <c r="H14" s="3"/>
      <c r="I14" s="3"/>
      <c r="J14" s="178">
        <f>ROUNDUP(IF(G13-$E$19&lt;0,0,-($E$19-G13)/4),0)</f>
        <v>19</v>
      </c>
    </row>
    <row r="15" spans="2:10" ht="14.25">
      <c r="B15" s="111"/>
      <c r="C15" s="169" t="s">
        <v>125</v>
      </c>
      <c r="D15" s="170" t="s">
        <v>130</v>
      </c>
      <c r="E15" s="171" t="s">
        <v>46</v>
      </c>
      <c r="F15" s="174">
        <f>0</f>
        <v>0</v>
      </c>
      <c r="G15" s="176">
        <v>75.28</v>
      </c>
      <c r="H15" s="204" t="s">
        <v>153</v>
      </c>
      <c r="I15" s="204"/>
      <c r="J15" s="178">
        <f>ROUNDUP(IF(G14-$E$19&lt;0,0,-($E$19-G14)/4),0)</f>
        <v>22</v>
      </c>
    </row>
    <row r="16" spans="8:10" ht="12.75">
      <c r="H16" s="3"/>
      <c r="I16" s="3"/>
      <c r="J16" s="3"/>
    </row>
    <row r="17" spans="3:6" ht="12.75">
      <c r="C17" s="27" t="s">
        <v>9</v>
      </c>
      <c r="D17" s="25" t="s">
        <v>156</v>
      </c>
      <c r="E17" s="173"/>
      <c r="F17" s="20" t="s">
        <v>18</v>
      </c>
    </row>
    <row r="18" spans="3:7" ht="12.75">
      <c r="C18" s="27" t="s">
        <v>70</v>
      </c>
      <c r="D18" s="25" t="s">
        <v>149</v>
      </c>
      <c r="E18" s="173"/>
      <c r="F18" s="184">
        <f ca="1">NOW()</f>
        <v>39838.77780740741</v>
      </c>
      <c r="G18" s="184"/>
    </row>
    <row r="19" spans="3:5" ht="12.75">
      <c r="C19" s="24" t="s">
        <v>10</v>
      </c>
      <c r="D19" s="26" t="s">
        <v>157</v>
      </c>
      <c r="E19" s="26"/>
    </row>
    <row r="22" spans="2:7" ht="12.75">
      <c r="B22" s="190" t="s">
        <v>155</v>
      </c>
      <c r="C22" s="190"/>
      <c r="D22" s="190"/>
      <c r="E22" s="190"/>
      <c r="F22" s="190"/>
      <c r="G22" s="190"/>
    </row>
    <row r="24" spans="3:4" ht="12.75">
      <c r="C24" s="30" t="s">
        <v>20</v>
      </c>
      <c r="D24" s="59" t="s">
        <v>27</v>
      </c>
    </row>
  </sheetData>
  <sheetProtection/>
  <mergeCells count="7">
    <mergeCell ref="B22:G22"/>
    <mergeCell ref="F18:G18"/>
    <mergeCell ref="A4:H4"/>
    <mergeCell ref="A3:H3"/>
    <mergeCell ref="A2:H2"/>
    <mergeCell ref="A1:H1"/>
    <mergeCell ref="H15:I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1"/>
  <sheetViews>
    <sheetView zoomScale="85" zoomScaleNormal="85" zoomScalePageLayoutView="0" workbookViewId="0" topLeftCell="A1">
      <selection activeCell="C9" sqref="C9:E9"/>
    </sheetView>
  </sheetViews>
  <sheetFormatPr defaultColWidth="9.00390625" defaultRowHeight="12.75"/>
  <cols>
    <col min="1" max="1" width="5.75390625" style="0" customWidth="1"/>
    <col min="2" max="2" width="4.375" style="0" customWidth="1"/>
    <col min="3" max="3" width="19.375" style="0" bestFit="1" customWidth="1"/>
    <col min="4" max="4" width="22.25390625" style="0" bestFit="1" customWidth="1"/>
    <col min="5" max="5" width="24.25390625" style="0" bestFit="1" customWidth="1"/>
    <col min="6" max="6" width="13.625" style="0" customWidth="1"/>
    <col min="7" max="7" width="4.625" style="0" customWidth="1"/>
    <col min="10" max="10" width="18.75390625" style="0" bestFit="1" customWidth="1"/>
  </cols>
  <sheetData>
    <row r="2" spans="1:6" ht="12.75" customHeight="1">
      <c r="A2" s="186" t="s">
        <v>24</v>
      </c>
      <c r="B2" s="187"/>
      <c r="C2" s="187"/>
      <c r="D2" s="187"/>
      <c r="E2" s="187"/>
      <c r="F2" s="187"/>
    </row>
    <row r="3" spans="1:6" ht="12.75">
      <c r="A3" s="185" t="s">
        <v>25</v>
      </c>
      <c r="B3" s="185"/>
      <c r="C3" s="185"/>
      <c r="D3" s="185"/>
      <c r="E3" s="185"/>
      <c r="F3" s="185"/>
    </row>
    <row r="4" spans="1:6" ht="18.75">
      <c r="A4" s="191" t="s">
        <v>36</v>
      </c>
      <c r="B4" s="191"/>
      <c r="C4" s="191"/>
      <c r="D4" s="191"/>
      <c r="E4" s="191"/>
      <c r="F4" s="191"/>
    </row>
    <row r="5" spans="1:6" ht="15.75">
      <c r="A5" s="189" t="s">
        <v>37</v>
      </c>
      <c r="B5" s="189"/>
      <c r="C5" s="189"/>
      <c r="D5" s="189"/>
      <c r="E5" s="189"/>
      <c r="F5" s="189"/>
    </row>
    <row r="6" spans="1:6" ht="9.75" customHeight="1">
      <c r="A6" s="42"/>
      <c r="B6" s="42"/>
      <c r="C6" s="42"/>
      <c r="D6" s="42"/>
      <c r="E6" s="42"/>
      <c r="F6" s="42"/>
    </row>
    <row r="7" spans="1:6" ht="12.75">
      <c r="A7" s="3"/>
      <c r="B7" s="10" t="s">
        <v>1</v>
      </c>
      <c r="C7" s="49" t="s">
        <v>2</v>
      </c>
      <c r="D7" s="49" t="s">
        <v>16</v>
      </c>
      <c r="E7" s="49" t="s">
        <v>17</v>
      </c>
      <c r="F7" s="3"/>
    </row>
    <row r="8" spans="1:6" ht="14.25">
      <c r="A8" s="3"/>
      <c r="B8" s="37">
        <v>1</v>
      </c>
      <c r="C8" s="129" t="s">
        <v>137</v>
      </c>
      <c r="D8" s="129" t="s">
        <v>138</v>
      </c>
      <c r="E8" s="129" t="s">
        <v>43</v>
      </c>
      <c r="F8" s="3"/>
    </row>
    <row r="9" spans="1:6" ht="14.25">
      <c r="A9" s="3"/>
      <c r="B9" s="38">
        <v>2</v>
      </c>
      <c r="C9" s="129" t="s">
        <v>50</v>
      </c>
      <c r="D9" s="130" t="s">
        <v>52</v>
      </c>
      <c r="E9" s="129" t="s">
        <v>142</v>
      </c>
      <c r="F9" s="3"/>
    </row>
    <row r="10" spans="1:6" ht="15" thickBot="1">
      <c r="A10" s="11"/>
      <c r="B10" s="37">
        <v>3</v>
      </c>
      <c r="C10" s="131" t="s">
        <v>67</v>
      </c>
      <c r="D10" s="132" t="s">
        <v>65</v>
      </c>
      <c r="E10" s="132" t="s">
        <v>89</v>
      </c>
      <c r="F10" s="3"/>
    </row>
    <row r="11" spans="1:5" ht="15" thickTop="1">
      <c r="A11" s="11"/>
      <c r="B11" s="38">
        <v>4</v>
      </c>
      <c r="C11" s="125" t="s">
        <v>134</v>
      </c>
      <c r="D11" s="125" t="s">
        <v>138</v>
      </c>
      <c r="E11" s="125" t="s">
        <v>43</v>
      </c>
    </row>
    <row r="12" spans="1:6" ht="14.25">
      <c r="A12" s="11"/>
      <c r="B12" s="37">
        <v>5</v>
      </c>
      <c r="C12" s="129" t="s">
        <v>133</v>
      </c>
      <c r="D12" s="129" t="s">
        <v>139</v>
      </c>
      <c r="E12" s="129" t="s">
        <v>46</v>
      </c>
      <c r="F12" s="3"/>
    </row>
    <row r="13" spans="1:6" ht="15" thickBot="1">
      <c r="A13" s="11"/>
      <c r="B13" s="38">
        <v>6</v>
      </c>
      <c r="C13" s="155" t="s">
        <v>135</v>
      </c>
      <c r="D13" s="155" t="s">
        <v>140</v>
      </c>
      <c r="E13" s="155" t="s">
        <v>46</v>
      </c>
      <c r="F13" s="3"/>
    </row>
    <row r="14" spans="1:6" ht="15" thickTop="1">
      <c r="A14" s="11"/>
      <c r="B14" s="37">
        <v>7</v>
      </c>
      <c r="C14" s="135" t="s">
        <v>57</v>
      </c>
      <c r="D14" s="125" t="s">
        <v>58</v>
      </c>
      <c r="E14" s="133" t="s">
        <v>143</v>
      </c>
      <c r="F14" s="3"/>
    </row>
    <row r="15" spans="1:6" ht="14.25">
      <c r="A15" s="11"/>
      <c r="B15" s="38">
        <v>8</v>
      </c>
      <c r="C15" s="129" t="s">
        <v>51</v>
      </c>
      <c r="D15" s="130" t="s">
        <v>52</v>
      </c>
      <c r="E15" s="129" t="s">
        <v>142</v>
      </c>
      <c r="F15" s="3"/>
    </row>
    <row r="16" spans="1:6" ht="14.25">
      <c r="A16" s="11"/>
      <c r="B16" s="37">
        <v>9</v>
      </c>
      <c r="C16" s="134" t="s">
        <v>68</v>
      </c>
      <c r="D16" s="120" t="s">
        <v>65</v>
      </c>
      <c r="E16" s="120" t="s">
        <v>89</v>
      </c>
      <c r="F16" s="3"/>
    </row>
    <row r="17" spans="1:6" ht="14.25">
      <c r="A17" s="11"/>
      <c r="B17" s="38">
        <v>10</v>
      </c>
      <c r="C17" s="129" t="s">
        <v>132</v>
      </c>
      <c r="D17" s="129" t="s">
        <v>138</v>
      </c>
      <c r="E17" s="129" t="s">
        <v>43</v>
      </c>
      <c r="F17" s="3"/>
    </row>
    <row r="19" spans="3:5" ht="12.75">
      <c r="C19" s="25" t="s">
        <v>20</v>
      </c>
      <c r="E19" s="20" t="s">
        <v>18</v>
      </c>
    </row>
    <row r="20" spans="3:6" ht="12.75">
      <c r="C20" s="59" t="s">
        <v>27</v>
      </c>
      <c r="E20" s="95">
        <f ca="1">NOW()</f>
        <v>39838.77780740741</v>
      </c>
      <c r="F20" s="94"/>
    </row>
    <row r="21" spans="5:6" ht="12.75">
      <c r="E21" s="3"/>
      <c r="F21" s="3"/>
    </row>
  </sheetData>
  <sheetProtection/>
  <mergeCells count="4">
    <mergeCell ref="A2:F2"/>
    <mergeCell ref="A4:F4"/>
    <mergeCell ref="A5:F5"/>
    <mergeCell ref="A3:F3"/>
  </mergeCells>
  <printOptions horizontalCentered="1"/>
  <pageMargins left="0.1968503937007874" right="0.1968503937007874" top="0.15748031496062992" bottom="0.2755905511811024" header="0.15748031496062992" footer="0.275590551181102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F8" sqref="F8:F16"/>
    </sheetView>
  </sheetViews>
  <sheetFormatPr defaultColWidth="9.00390625" defaultRowHeight="12.75"/>
  <cols>
    <col min="1" max="1" width="7.375" style="0" customWidth="1"/>
    <col min="2" max="2" width="7.375" style="0" bestFit="1" customWidth="1"/>
    <col min="3" max="3" width="18.875" style="0" customWidth="1"/>
    <col min="4" max="4" width="25.625" style="0" bestFit="1" customWidth="1"/>
    <col min="5" max="5" width="24.875" style="0" bestFit="1" customWidth="1"/>
    <col min="6" max="6" width="10.75390625" style="0" bestFit="1" customWidth="1"/>
    <col min="7" max="7" width="9.375" style="0" customWidth="1"/>
    <col min="8" max="8" width="11.125" style="0" bestFit="1" customWidth="1"/>
    <col min="10" max="10" width="20.875" style="0" bestFit="1" customWidth="1"/>
    <col min="11" max="11" width="11.75390625" style="0" bestFit="1" customWidth="1"/>
  </cols>
  <sheetData>
    <row r="1" spans="1:9" ht="12.75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58"/>
    </row>
    <row r="2" spans="1:9" ht="12.75">
      <c r="A2" s="185" t="s">
        <v>25</v>
      </c>
      <c r="B2" s="185"/>
      <c r="C2" s="185"/>
      <c r="D2" s="185"/>
      <c r="E2" s="185"/>
      <c r="F2" s="185"/>
      <c r="G2" s="185"/>
      <c r="H2" s="185"/>
      <c r="I2" s="56"/>
    </row>
    <row r="3" spans="1:9" ht="18.75">
      <c r="A3" s="191" t="s">
        <v>161</v>
      </c>
      <c r="B3" s="191"/>
      <c r="C3" s="191"/>
      <c r="D3" s="191"/>
      <c r="E3" s="191"/>
      <c r="F3" s="191"/>
      <c r="G3" s="191"/>
      <c r="H3" s="191"/>
      <c r="I3" s="57"/>
    </row>
    <row r="4" spans="1:9" ht="15.75">
      <c r="A4" s="189" t="s">
        <v>163</v>
      </c>
      <c r="B4" s="189"/>
      <c r="C4" s="189"/>
      <c r="D4" s="189"/>
      <c r="E4" s="189"/>
      <c r="F4" s="189"/>
      <c r="G4" s="189"/>
      <c r="H4" s="189"/>
      <c r="I4" s="62"/>
    </row>
    <row r="5" spans="1:6" ht="15.75">
      <c r="A5" s="42"/>
      <c r="B5" s="42"/>
      <c r="C5" s="42"/>
      <c r="D5" s="42"/>
      <c r="E5" s="42"/>
      <c r="F5" s="42"/>
    </row>
    <row r="6" spans="1:10" ht="15.75">
      <c r="A6" s="42"/>
      <c r="B6" s="42"/>
      <c r="C6" s="42"/>
      <c r="D6" s="42"/>
      <c r="E6" s="42"/>
      <c r="F6" s="42"/>
      <c r="J6" s="3"/>
    </row>
    <row r="7" spans="1:11" ht="14.25">
      <c r="A7" s="3"/>
      <c r="B7" s="113" t="s">
        <v>114</v>
      </c>
      <c r="C7" s="10" t="s">
        <v>2</v>
      </c>
      <c r="D7" s="10" t="s">
        <v>16</v>
      </c>
      <c r="E7" s="51" t="s">
        <v>17</v>
      </c>
      <c r="F7" s="49" t="s">
        <v>6</v>
      </c>
      <c r="G7" s="49" t="s">
        <v>7</v>
      </c>
      <c r="J7" s="180" t="s">
        <v>162</v>
      </c>
      <c r="K7" t="s">
        <v>159</v>
      </c>
    </row>
    <row r="8" spans="1:11" ht="14.25">
      <c r="A8" s="11"/>
      <c r="B8" s="114">
        <v>1</v>
      </c>
      <c r="C8" s="129" t="s">
        <v>51</v>
      </c>
      <c r="D8" s="130" t="s">
        <v>52</v>
      </c>
      <c r="E8" s="129" t="s">
        <v>142</v>
      </c>
      <c r="F8" s="53">
        <f>J8+K8</f>
        <v>0</v>
      </c>
      <c r="G8" s="53">
        <v>70.03</v>
      </c>
      <c r="J8" s="183">
        <f aca="true" t="shared" si="0" ref="J8:J16">ROUNDUP(IF(G8-$J$21&lt;0,0,-($J$21-G8)/4),0)</f>
        <v>0</v>
      </c>
      <c r="K8">
        <f>0</f>
        <v>0</v>
      </c>
    </row>
    <row r="9" spans="1:11" ht="14.25">
      <c r="A9" s="11"/>
      <c r="B9" s="111">
        <v>2</v>
      </c>
      <c r="C9" s="129" t="s">
        <v>133</v>
      </c>
      <c r="D9" s="129" t="s">
        <v>139</v>
      </c>
      <c r="E9" s="129" t="s">
        <v>46</v>
      </c>
      <c r="F9" s="53">
        <f>J9+K9</f>
        <v>4</v>
      </c>
      <c r="G9" s="53">
        <v>66.62</v>
      </c>
      <c r="J9" s="183">
        <f t="shared" si="0"/>
        <v>0</v>
      </c>
      <c r="K9">
        <f>0+4</f>
        <v>4</v>
      </c>
    </row>
    <row r="10" spans="1:11" ht="14.25">
      <c r="A10" s="67"/>
      <c r="B10" s="181">
        <v>3</v>
      </c>
      <c r="C10" s="129" t="s">
        <v>137</v>
      </c>
      <c r="D10" s="129" t="s">
        <v>138</v>
      </c>
      <c r="E10" s="129" t="s">
        <v>43</v>
      </c>
      <c r="F10" s="53">
        <v>4</v>
      </c>
      <c r="G10" s="53">
        <v>67.08</v>
      </c>
      <c r="J10" s="183">
        <f t="shared" si="0"/>
        <v>0</v>
      </c>
      <c r="K10">
        <f>4</f>
        <v>4</v>
      </c>
    </row>
    <row r="11" spans="1:12" ht="14.25">
      <c r="A11" s="67"/>
      <c r="B11" s="181">
        <v>4</v>
      </c>
      <c r="C11" s="137" t="s">
        <v>67</v>
      </c>
      <c r="D11" s="120" t="s">
        <v>65</v>
      </c>
      <c r="E11" s="120" t="s">
        <v>89</v>
      </c>
      <c r="F11" s="53">
        <v>4</v>
      </c>
      <c r="G11" s="53">
        <v>72.59</v>
      </c>
      <c r="J11" s="183">
        <f t="shared" si="0"/>
        <v>0</v>
      </c>
      <c r="K11">
        <v>4</v>
      </c>
      <c r="L11" s="179"/>
    </row>
    <row r="12" spans="1:11" ht="14.25">
      <c r="A12" s="67"/>
      <c r="B12" s="182">
        <v>5</v>
      </c>
      <c r="C12" s="138" t="s">
        <v>57</v>
      </c>
      <c r="D12" s="129" t="s">
        <v>58</v>
      </c>
      <c r="E12" s="139" t="s">
        <v>143</v>
      </c>
      <c r="F12" s="53">
        <f>J12+K12</f>
        <v>6</v>
      </c>
      <c r="G12" s="53">
        <v>80.78</v>
      </c>
      <c r="J12" s="183">
        <f t="shared" si="0"/>
        <v>2</v>
      </c>
      <c r="K12">
        <f>0+4+0</f>
        <v>4</v>
      </c>
    </row>
    <row r="13" spans="1:11" ht="14.25">
      <c r="A13" s="67"/>
      <c r="B13" s="181">
        <v>6</v>
      </c>
      <c r="C13" s="134" t="s">
        <v>68</v>
      </c>
      <c r="D13" s="120" t="s">
        <v>65</v>
      </c>
      <c r="E13" s="120" t="s">
        <v>89</v>
      </c>
      <c r="F13" s="53">
        <f>J13+K13</f>
        <v>8</v>
      </c>
      <c r="G13" s="53">
        <v>62.79</v>
      </c>
      <c r="J13" s="183">
        <f t="shared" si="0"/>
        <v>0</v>
      </c>
      <c r="K13">
        <f>0+4+4</f>
        <v>8</v>
      </c>
    </row>
    <row r="14" spans="1:11" ht="14.25">
      <c r="A14" s="11"/>
      <c r="B14" s="114">
        <v>7</v>
      </c>
      <c r="C14" s="129" t="s">
        <v>50</v>
      </c>
      <c r="D14" s="130" t="s">
        <v>52</v>
      </c>
      <c r="E14" s="129" t="s">
        <v>142</v>
      </c>
      <c r="F14" s="53">
        <v>11</v>
      </c>
      <c r="G14" s="53">
        <v>86.08</v>
      </c>
      <c r="J14" s="183">
        <f t="shared" si="0"/>
        <v>3</v>
      </c>
      <c r="K14">
        <v>8</v>
      </c>
    </row>
    <row r="15" spans="1:11" ht="14.25">
      <c r="A15" s="11"/>
      <c r="B15" s="111"/>
      <c r="C15" s="129" t="s">
        <v>134</v>
      </c>
      <c r="D15" s="129" t="s">
        <v>138</v>
      </c>
      <c r="E15" s="129" t="s">
        <v>43</v>
      </c>
      <c r="F15" s="53" t="s">
        <v>92</v>
      </c>
      <c r="G15" s="53"/>
      <c r="J15" s="183">
        <f t="shared" si="0"/>
        <v>0</v>
      </c>
      <c r="K15">
        <f>4+4+4+4+4+0</f>
        <v>20</v>
      </c>
    </row>
    <row r="16" spans="1:10" ht="14.25">
      <c r="A16" s="11"/>
      <c r="B16" s="114"/>
      <c r="C16" s="129" t="s">
        <v>132</v>
      </c>
      <c r="D16" s="129" t="s">
        <v>138</v>
      </c>
      <c r="E16" s="129" t="s">
        <v>43</v>
      </c>
      <c r="F16" s="53" t="s">
        <v>92</v>
      </c>
      <c r="G16" s="53"/>
      <c r="J16" s="183">
        <f t="shared" si="0"/>
        <v>0</v>
      </c>
    </row>
    <row r="17" spans="2:9" ht="12.75">
      <c r="B17" s="47"/>
      <c r="C17" s="34"/>
      <c r="D17" s="35"/>
      <c r="E17" s="35"/>
      <c r="F17" s="3"/>
      <c r="G17" s="3"/>
      <c r="H17" s="3"/>
      <c r="I17" s="3"/>
    </row>
    <row r="18" spans="2:9" ht="12.75">
      <c r="B18" s="47"/>
      <c r="C18" s="34"/>
      <c r="D18" s="35"/>
      <c r="E18" s="35"/>
      <c r="F18" s="3"/>
      <c r="G18" s="3"/>
      <c r="H18" s="3"/>
      <c r="I18" s="3"/>
    </row>
    <row r="19" spans="3:10" ht="12.75">
      <c r="C19" s="27" t="s">
        <v>9</v>
      </c>
      <c r="D19" s="25" t="s">
        <v>156</v>
      </c>
      <c r="F19" s="20" t="s">
        <v>18</v>
      </c>
      <c r="J19">
        <v>410</v>
      </c>
    </row>
    <row r="20" spans="3:10" ht="12.75">
      <c r="C20" s="27" t="s">
        <v>70</v>
      </c>
      <c r="D20" s="25" t="s">
        <v>149</v>
      </c>
      <c r="F20" s="184">
        <f ca="1">NOW()</f>
        <v>39838.77780740741</v>
      </c>
      <c r="G20" s="184"/>
      <c r="H20" s="56"/>
      <c r="J20">
        <v>325</v>
      </c>
    </row>
    <row r="21" spans="3:11" ht="12.75">
      <c r="C21" s="24" t="s">
        <v>10</v>
      </c>
      <c r="D21" s="26" t="s">
        <v>157</v>
      </c>
      <c r="J21">
        <f>ROUNDUP(J19/J20*60,0)</f>
        <v>76</v>
      </c>
      <c r="K21" t="s">
        <v>160</v>
      </c>
    </row>
    <row r="24" spans="3:8" ht="12.75">
      <c r="C24" s="190" t="s">
        <v>164</v>
      </c>
      <c r="D24" s="190"/>
      <c r="E24" s="190"/>
      <c r="F24" s="190"/>
      <c r="G24" s="190"/>
      <c r="H24" s="190"/>
    </row>
    <row r="26" spans="3:4" ht="12.75">
      <c r="C26" s="30" t="s">
        <v>20</v>
      </c>
      <c r="D26" s="59" t="s">
        <v>27</v>
      </c>
    </row>
  </sheetData>
  <sheetProtection/>
  <mergeCells count="6">
    <mergeCell ref="C24:H24"/>
    <mergeCell ref="F20:G20"/>
    <mergeCell ref="A1:H1"/>
    <mergeCell ref="A2:H2"/>
    <mergeCell ref="A3:H3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2" sqref="A1:H22"/>
    </sheetView>
  </sheetViews>
  <sheetFormatPr defaultColWidth="9.00390625" defaultRowHeight="12.75"/>
  <cols>
    <col min="1" max="1" width="13.625" style="0" customWidth="1"/>
    <col min="2" max="2" width="8.25390625" style="0" customWidth="1"/>
    <col min="3" max="3" width="13.625" style="0" customWidth="1"/>
    <col min="4" max="4" width="17.75390625" style="0" bestFit="1" customWidth="1"/>
    <col min="5" max="5" width="22.00390625" style="0" bestFit="1" customWidth="1"/>
    <col min="6" max="6" width="9.75390625" style="0" bestFit="1" customWidth="1"/>
    <col min="7" max="7" width="6.875" style="105" customWidth="1"/>
  </cols>
  <sheetData>
    <row r="1" spans="1:8" ht="12.75" customHeight="1">
      <c r="A1" s="186" t="s">
        <v>24</v>
      </c>
      <c r="B1" s="186"/>
      <c r="C1" s="186"/>
      <c r="D1" s="186"/>
      <c r="E1" s="186"/>
      <c r="F1" s="186"/>
      <c r="G1" s="186"/>
      <c r="H1" s="186"/>
    </row>
    <row r="2" spans="1:8" ht="12.75">
      <c r="A2" s="185" t="s">
        <v>25</v>
      </c>
      <c r="B2" s="185"/>
      <c r="C2" s="185"/>
      <c r="D2" s="185"/>
      <c r="E2" s="185"/>
      <c r="F2" s="185"/>
      <c r="G2" s="185"/>
      <c r="H2" s="185"/>
    </row>
    <row r="3" spans="1:8" ht="18.75">
      <c r="A3" s="191" t="s">
        <v>45</v>
      </c>
      <c r="B3" s="191"/>
      <c r="C3" s="191"/>
      <c r="D3" s="191"/>
      <c r="E3" s="191"/>
      <c r="F3" s="191"/>
      <c r="G3" s="191"/>
      <c r="H3" s="191"/>
    </row>
    <row r="4" spans="1:8" ht="15.75">
      <c r="A4" s="189" t="s">
        <v>15</v>
      </c>
      <c r="B4" s="189"/>
      <c r="C4" s="189"/>
      <c r="D4" s="189"/>
      <c r="E4" s="189"/>
      <c r="F4" s="189"/>
      <c r="G4" s="189"/>
      <c r="H4" s="189"/>
    </row>
    <row r="6" spans="2:7" ht="12.75">
      <c r="B6" s="10" t="s">
        <v>114</v>
      </c>
      <c r="C6" s="10" t="s">
        <v>2</v>
      </c>
      <c r="D6" s="10" t="s">
        <v>16</v>
      </c>
      <c r="E6" s="10" t="s">
        <v>17</v>
      </c>
      <c r="F6" s="8" t="s">
        <v>6</v>
      </c>
      <c r="G6" s="104" t="s">
        <v>7</v>
      </c>
    </row>
    <row r="7" spans="2:7" ht="12.75">
      <c r="B7" s="111" t="s">
        <v>118</v>
      </c>
      <c r="C7" s="101" t="s">
        <v>80</v>
      </c>
      <c r="D7" s="22" t="s">
        <v>81</v>
      </c>
      <c r="E7" s="22" t="s">
        <v>89</v>
      </c>
      <c r="F7" s="1">
        <f>0</f>
        <v>0</v>
      </c>
      <c r="G7" s="28">
        <v>49.46</v>
      </c>
    </row>
    <row r="8" spans="2:7" ht="12.75">
      <c r="B8" s="111" t="s">
        <v>118</v>
      </c>
      <c r="C8" s="101" t="s">
        <v>84</v>
      </c>
      <c r="D8" s="22" t="s">
        <v>83</v>
      </c>
      <c r="E8" s="22" t="s">
        <v>90</v>
      </c>
      <c r="F8" s="1">
        <v>0</v>
      </c>
      <c r="G8" s="28">
        <v>51.56</v>
      </c>
    </row>
    <row r="9" spans="2:7" ht="12.75">
      <c r="B9" s="111" t="s">
        <v>118</v>
      </c>
      <c r="C9" s="101" t="s">
        <v>84</v>
      </c>
      <c r="D9" s="22" t="s">
        <v>83</v>
      </c>
      <c r="E9" s="22" t="s">
        <v>90</v>
      </c>
      <c r="F9" s="1">
        <v>0</v>
      </c>
      <c r="G9" s="28">
        <v>53.12</v>
      </c>
    </row>
    <row r="10" spans="2:7" ht="12.75">
      <c r="B10" s="111" t="s">
        <v>118</v>
      </c>
      <c r="C10" s="80" t="s">
        <v>91</v>
      </c>
      <c r="D10" s="22" t="s">
        <v>79</v>
      </c>
      <c r="E10" s="22" t="s">
        <v>90</v>
      </c>
      <c r="F10" s="1">
        <f>0+0+0+0+0+0+0+0</f>
        <v>0</v>
      </c>
      <c r="G10" s="28">
        <v>54.1</v>
      </c>
    </row>
    <row r="11" spans="2:7" ht="12.75">
      <c r="B11" s="111" t="s">
        <v>118</v>
      </c>
      <c r="C11" s="101" t="s">
        <v>80</v>
      </c>
      <c r="D11" s="22" t="s">
        <v>81</v>
      </c>
      <c r="E11" s="22" t="s">
        <v>90</v>
      </c>
      <c r="F11" s="1">
        <f>0</f>
        <v>0</v>
      </c>
      <c r="G11" s="28">
        <v>55.13</v>
      </c>
    </row>
    <row r="12" spans="2:7" ht="12.75">
      <c r="B12" s="111" t="s">
        <v>117</v>
      </c>
      <c r="C12" s="80" t="s">
        <v>91</v>
      </c>
      <c r="D12" s="22" t="s">
        <v>79</v>
      </c>
      <c r="E12" s="22" t="s">
        <v>90</v>
      </c>
      <c r="F12" s="1">
        <f>4+0</f>
        <v>4</v>
      </c>
      <c r="G12" s="28">
        <v>52.06</v>
      </c>
    </row>
    <row r="13" spans="2:7" ht="12.75">
      <c r="B13" s="111"/>
      <c r="C13" s="102" t="s">
        <v>78</v>
      </c>
      <c r="D13" s="22" t="s">
        <v>81</v>
      </c>
      <c r="E13" s="22" t="s">
        <v>89</v>
      </c>
      <c r="F13" s="1" t="s">
        <v>92</v>
      </c>
      <c r="G13" s="28"/>
    </row>
    <row r="14" spans="2:7" ht="12.75">
      <c r="B14" s="111"/>
      <c r="C14" s="80" t="s">
        <v>78</v>
      </c>
      <c r="D14" s="22" t="s">
        <v>81</v>
      </c>
      <c r="E14" s="80" t="s">
        <v>90</v>
      </c>
      <c r="F14" s="1" t="s">
        <v>92</v>
      </c>
      <c r="G14" s="28"/>
    </row>
    <row r="15" spans="2:7" ht="12.75">
      <c r="B15" s="47"/>
      <c r="F15" s="11"/>
      <c r="G15" s="48"/>
    </row>
    <row r="16" spans="3:7" ht="12.75">
      <c r="C16" s="27" t="s">
        <v>9</v>
      </c>
      <c r="D16" s="25" t="s">
        <v>93</v>
      </c>
      <c r="F16" s="185" t="s">
        <v>18</v>
      </c>
      <c r="G16" s="185"/>
    </row>
    <row r="17" spans="3:7" ht="12.75">
      <c r="C17" s="27" t="s">
        <v>70</v>
      </c>
      <c r="D17" s="25" t="s">
        <v>94</v>
      </c>
      <c r="F17" s="184">
        <f ca="1">NOW()</f>
        <v>39838.77780740741</v>
      </c>
      <c r="G17" s="184"/>
    </row>
    <row r="18" spans="3:4" ht="12.75">
      <c r="C18" s="24" t="s">
        <v>10</v>
      </c>
      <c r="D18" s="26" t="s">
        <v>95</v>
      </c>
    </row>
    <row r="20" spans="2:8" ht="12.75">
      <c r="B20" s="190" t="s">
        <v>96</v>
      </c>
      <c r="C20" s="190"/>
      <c r="D20" s="190"/>
      <c r="E20" s="190"/>
      <c r="F20" s="190"/>
      <c r="G20" s="190"/>
      <c r="H20" s="190"/>
    </row>
    <row r="22" spans="3:4" ht="12.75">
      <c r="C22" s="30" t="s">
        <v>20</v>
      </c>
      <c r="D22" s="59" t="s">
        <v>27</v>
      </c>
    </row>
  </sheetData>
  <sheetProtection/>
  <mergeCells count="7">
    <mergeCell ref="A1:H1"/>
    <mergeCell ref="B20:H20"/>
    <mergeCell ref="A4:H4"/>
    <mergeCell ref="F16:G16"/>
    <mergeCell ref="F17:G17"/>
    <mergeCell ref="A3:H3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"/>
  <sheetViews>
    <sheetView zoomScale="70" zoomScaleNormal="70" zoomScalePageLayoutView="0" workbookViewId="0" topLeftCell="A1">
      <selection activeCell="I22" sqref="I22"/>
    </sheetView>
  </sheetViews>
  <sheetFormatPr defaultColWidth="9.00390625" defaultRowHeight="12.75"/>
  <cols>
    <col min="1" max="1" width="13.375" style="0" customWidth="1"/>
    <col min="2" max="2" width="5.00390625" style="0" customWidth="1"/>
    <col min="3" max="3" width="23.75390625" style="0" customWidth="1"/>
    <col min="4" max="4" width="22.375" style="0" bestFit="1" customWidth="1"/>
    <col min="5" max="5" width="24.625" style="0" customWidth="1"/>
    <col min="6" max="6" width="8.375" style="0" customWidth="1"/>
    <col min="10" max="10" width="18.75390625" style="0" bestFit="1" customWidth="1"/>
    <col min="11" max="11" width="17.00390625" style="0" bestFit="1" customWidth="1"/>
  </cols>
  <sheetData>
    <row r="1" spans="1:6" ht="12.75" customHeight="1">
      <c r="A1" s="186" t="s">
        <v>24</v>
      </c>
      <c r="B1" s="187"/>
      <c r="C1" s="187"/>
      <c r="D1" s="187"/>
      <c r="E1" s="187"/>
      <c r="F1" s="187"/>
    </row>
    <row r="2" spans="1:6" ht="12.75">
      <c r="A2" s="185" t="s">
        <v>25</v>
      </c>
      <c r="B2" s="185"/>
      <c r="C2" s="185"/>
      <c r="D2" s="185"/>
      <c r="E2" s="185"/>
      <c r="F2" s="185"/>
    </row>
    <row r="3" spans="1:6" ht="18.75">
      <c r="A3" s="191" t="s">
        <v>158</v>
      </c>
      <c r="B3" s="191"/>
      <c r="C3" s="191"/>
      <c r="D3" s="191"/>
      <c r="E3" s="191"/>
      <c r="F3" s="191"/>
    </row>
    <row r="4" spans="1:6" ht="18.75">
      <c r="A4" s="191" t="s">
        <v>38</v>
      </c>
      <c r="B4" s="191"/>
      <c r="C4" s="191"/>
      <c r="D4" s="191"/>
      <c r="E4" s="191"/>
      <c r="F4" s="191"/>
    </row>
    <row r="5" spans="1:6" ht="15.75">
      <c r="A5" s="189" t="s">
        <v>59</v>
      </c>
      <c r="B5" s="189"/>
      <c r="C5" s="189"/>
      <c r="D5" s="189"/>
      <c r="E5" s="189"/>
      <c r="F5" s="189"/>
    </row>
    <row r="6" spans="1:6" ht="15.75">
      <c r="A6" s="42"/>
      <c r="B6" s="42"/>
      <c r="C6" s="42"/>
      <c r="D6" s="42"/>
      <c r="E6" s="42"/>
      <c r="F6" s="42"/>
    </row>
    <row r="7" spans="1:6" ht="37.5" customHeight="1">
      <c r="A7" s="3"/>
      <c r="B7" s="10" t="s">
        <v>1</v>
      </c>
      <c r="C7" s="10" t="s">
        <v>2</v>
      </c>
      <c r="D7" s="10" t="s">
        <v>16</v>
      </c>
      <c r="E7" s="10" t="s">
        <v>17</v>
      </c>
      <c r="F7" s="3"/>
    </row>
    <row r="8" spans="1:6" ht="14.25">
      <c r="A8" s="3"/>
      <c r="B8" s="37">
        <v>1</v>
      </c>
      <c r="C8" s="134"/>
      <c r="D8" s="120"/>
      <c r="E8" s="121"/>
      <c r="F8" s="3"/>
    </row>
    <row r="9" spans="1:6" ht="14.25">
      <c r="A9" s="3"/>
      <c r="B9" s="38">
        <v>2</v>
      </c>
      <c r="C9" s="137"/>
      <c r="D9" s="120"/>
      <c r="E9" s="121"/>
      <c r="F9" s="3"/>
    </row>
    <row r="10" spans="1:6" ht="14.25">
      <c r="A10" s="11"/>
      <c r="B10" s="37">
        <v>3</v>
      </c>
      <c r="C10" s="138"/>
      <c r="D10" s="129"/>
      <c r="E10" s="136"/>
      <c r="F10" s="3"/>
    </row>
    <row r="11" spans="1:6" ht="14.25">
      <c r="A11" s="11"/>
      <c r="B11" s="44"/>
      <c r="C11" s="140"/>
      <c r="D11" s="141"/>
      <c r="E11" s="142"/>
      <c r="F11" s="3"/>
    </row>
    <row r="12" ht="12.75">
      <c r="C12" s="60" t="s">
        <v>20</v>
      </c>
    </row>
    <row r="13" spans="3:5" ht="12.75">
      <c r="C13" s="61" t="s">
        <v>27</v>
      </c>
      <c r="D13" s="20" t="s">
        <v>18</v>
      </c>
      <c r="E13" s="13">
        <f ca="1">NOW()</f>
        <v>39838.77780740741</v>
      </c>
    </row>
  </sheetData>
  <sheetProtection/>
  <mergeCells count="5">
    <mergeCell ref="A1:F1"/>
    <mergeCell ref="A3:F3"/>
    <mergeCell ref="A5:F5"/>
    <mergeCell ref="A2:F2"/>
    <mergeCell ref="A4:F4"/>
  </mergeCells>
  <printOptions horizontalCentered="1"/>
  <pageMargins left="0.35433070866141736" right="0.1968503937007874" top="0.2755905511811024" bottom="0.5511811023622047" header="0.1968503937007874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="85" zoomScaleNormal="85" zoomScalePageLayoutView="0" workbookViewId="0" topLeftCell="A1">
      <selection activeCell="P33" sqref="P33"/>
    </sheetView>
  </sheetViews>
  <sheetFormatPr defaultColWidth="9.00390625" defaultRowHeight="12.75"/>
  <cols>
    <col min="1" max="1" width="12.125" style="0" customWidth="1"/>
    <col min="2" max="2" width="7.375" style="0" bestFit="1" customWidth="1"/>
    <col min="3" max="3" width="13.125" style="0" bestFit="1" customWidth="1"/>
    <col min="4" max="4" width="20.375" style="0" bestFit="1" customWidth="1"/>
    <col min="5" max="5" width="24.875" style="0" bestFit="1" customWidth="1"/>
    <col min="6" max="6" width="11.875" style="0" customWidth="1"/>
    <col min="10" max="10" width="18.75390625" style="0" bestFit="1" customWidth="1"/>
  </cols>
  <sheetData>
    <row r="1" spans="1:8" ht="12.75" customHeight="1">
      <c r="A1" s="186" t="s">
        <v>24</v>
      </c>
      <c r="B1" s="187"/>
      <c r="C1" s="187"/>
      <c r="D1" s="187"/>
      <c r="E1" s="187"/>
      <c r="F1" s="187"/>
      <c r="G1" s="58"/>
      <c r="H1" s="58"/>
    </row>
    <row r="2" spans="1:8" ht="12.75">
      <c r="A2" s="185" t="s">
        <v>25</v>
      </c>
      <c r="B2" s="185"/>
      <c r="C2" s="185"/>
      <c r="D2" s="185"/>
      <c r="E2" s="185"/>
      <c r="F2" s="185"/>
      <c r="G2" s="56"/>
      <c r="H2" s="56"/>
    </row>
    <row r="3" spans="1:8" ht="18.75">
      <c r="A3" s="191" t="s">
        <v>39</v>
      </c>
      <c r="B3" s="191"/>
      <c r="C3" s="191"/>
      <c r="D3" s="191"/>
      <c r="E3" s="191"/>
      <c r="F3" s="191"/>
      <c r="G3" s="57"/>
      <c r="H3" s="57"/>
    </row>
    <row r="4" spans="1:8" ht="18.75">
      <c r="A4" s="191" t="s">
        <v>38</v>
      </c>
      <c r="B4" s="191"/>
      <c r="C4" s="191"/>
      <c r="D4" s="191"/>
      <c r="E4" s="191"/>
      <c r="F4" s="191"/>
      <c r="G4" s="57"/>
      <c r="H4" s="57"/>
    </row>
    <row r="5" spans="1:8" ht="15.75">
      <c r="A5" s="189" t="s">
        <v>21</v>
      </c>
      <c r="B5" s="189"/>
      <c r="C5" s="189"/>
      <c r="D5" s="189"/>
      <c r="E5" s="189"/>
      <c r="F5" s="189"/>
      <c r="G5" s="62"/>
      <c r="H5" s="62"/>
    </row>
    <row r="6" spans="1:6" ht="15.75">
      <c r="A6" s="42"/>
      <c r="B6" s="42"/>
      <c r="C6" s="42"/>
      <c r="D6" s="42"/>
      <c r="E6" s="42"/>
      <c r="F6" s="42"/>
    </row>
    <row r="7" spans="1:7" ht="24.75" customHeight="1">
      <c r="A7" s="3"/>
      <c r="B7" s="115" t="s">
        <v>114</v>
      </c>
      <c r="C7" s="49" t="s">
        <v>2</v>
      </c>
      <c r="D7" s="49" t="s">
        <v>16</v>
      </c>
      <c r="E7" s="49" t="s">
        <v>17</v>
      </c>
      <c r="F7" s="52" t="s">
        <v>22</v>
      </c>
      <c r="G7" s="49" t="s">
        <v>23</v>
      </c>
    </row>
    <row r="8" spans="1:7" ht="12.75">
      <c r="A8" s="11"/>
      <c r="B8" s="114">
        <v>1</v>
      </c>
      <c r="C8" s="36"/>
      <c r="D8" s="37"/>
      <c r="E8" s="37"/>
      <c r="G8" s="1"/>
    </row>
    <row r="9" spans="1:7" ht="12.75">
      <c r="A9" s="11"/>
      <c r="B9" s="111">
        <v>2</v>
      </c>
      <c r="C9" s="21"/>
      <c r="D9" s="41"/>
      <c r="E9" s="22"/>
      <c r="F9" s="1"/>
      <c r="G9" s="1"/>
    </row>
    <row r="10" spans="1:7" ht="12.75">
      <c r="A10" s="11"/>
      <c r="B10" s="114">
        <v>3</v>
      </c>
      <c r="C10" s="43"/>
      <c r="D10" s="22"/>
      <c r="E10" s="22"/>
      <c r="F10" s="1"/>
      <c r="G10" s="1"/>
    </row>
    <row r="11" spans="1:7" ht="12.75">
      <c r="A11" s="11"/>
      <c r="B11" s="111">
        <v>4</v>
      </c>
      <c r="C11" s="36"/>
      <c r="D11" s="37"/>
      <c r="E11" s="22"/>
      <c r="F11" s="1"/>
      <c r="G11" s="1"/>
    </row>
    <row r="12" spans="1:7" ht="12.75">
      <c r="A12" s="11"/>
      <c r="B12" s="114">
        <v>5</v>
      </c>
      <c r="C12" s="39"/>
      <c r="D12" s="22"/>
      <c r="E12" s="22"/>
      <c r="F12" s="1"/>
      <c r="G12" s="1"/>
    </row>
    <row r="13" spans="1:7" ht="12.75">
      <c r="A13" s="11"/>
      <c r="B13" s="111">
        <v>6</v>
      </c>
      <c r="C13" s="21"/>
      <c r="D13" s="22"/>
      <c r="E13" s="22"/>
      <c r="F13" s="1"/>
      <c r="G13" s="1"/>
    </row>
    <row r="14" spans="1:7" ht="12.75">
      <c r="A14" s="11"/>
      <c r="B14" s="114">
        <v>7</v>
      </c>
      <c r="C14" s="45"/>
      <c r="D14" s="37"/>
      <c r="E14" s="37"/>
      <c r="F14" s="1"/>
      <c r="G14" s="1"/>
    </row>
    <row r="15" spans="1:7" ht="12.75">
      <c r="A15" s="11"/>
      <c r="B15" s="111">
        <v>8</v>
      </c>
      <c r="C15" s="36"/>
      <c r="D15" s="37"/>
      <c r="E15" s="37"/>
      <c r="F15" s="1"/>
      <c r="G15" s="1"/>
    </row>
    <row r="16" spans="1:7" ht="12.75">
      <c r="A16" s="11"/>
      <c r="B16" s="114">
        <v>9</v>
      </c>
      <c r="C16" s="21"/>
      <c r="D16" s="41"/>
      <c r="E16" s="22"/>
      <c r="F16" s="1"/>
      <c r="G16" s="1"/>
    </row>
    <row r="17" spans="1:7" ht="12.75">
      <c r="A17" s="11"/>
      <c r="B17" s="111">
        <v>10</v>
      </c>
      <c r="C17" s="45"/>
      <c r="D17" s="22"/>
      <c r="E17" s="22"/>
      <c r="F17" s="1"/>
      <c r="G17" s="1"/>
    </row>
    <row r="18" spans="1:7" ht="12.75">
      <c r="A18" s="11"/>
      <c r="B18" s="114">
        <v>11</v>
      </c>
      <c r="C18" s="36"/>
      <c r="D18" s="37"/>
      <c r="E18" s="37"/>
      <c r="F18" s="1"/>
      <c r="G18" s="1"/>
    </row>
    <row r="19" spans="2:7" ht="12.75">
      <c r="B19" s="111">
        <v>12</v>
      </c>
      <c r="C19" s="45"/>
      <c r="D19" s="37"/>
      <c r="E19" s="22"/>
      <c r="F19" s="1"/>
      <c r="G19" s="1"/>
    </row>
    <row r="20" spans="2:7" ht="12.75">
      <c r="B20" s="114">
        <v>13</v>
      </c>
      <c r="C20" s="21"/>
      <c r="D20" s="22"/>
      <c r="E20" s="22"/>
      <c r="F20" s="1"/>
      <c r="G20" s="1"/>
    </row>
    <row r="21" spans="2:7" ht="12.75">
      <c r="B21" s="111">
        <v>14</v>
      </c>
      <c r="C21" s="21"/>
      <c r="D21" s="22"/>
      <c r="E21" s="22"/>
      <c r="F21" s="1"/>
      <c r="G21" s="1"/>
    </row>
    <row r="22" spans="2:7" ht="12.75">
      <c r="B22" s="114">
        <v>15</v>
      </c>
      <c r="C22" s="36"/>
      <c r="D22" s="41"/>
      <c r="E22" s="22"/>
      <c r="F22" s="1"/>
      <c r="G22" s="1"/>
    </row>
    <row r="23" spans="2:7" ht="12.75">
      <c r="B23" s="111">
        <v>16</v>
      </c>
      <c r="C23" s="36"/>
      <c r="D23" s="37"/>
      <c r="E23" s="37"/>
      <c r="F23" s="1"/>
      <c r="G23" s="1"/>
    </row>
    <row r="24" spans="2:7" ht="12.75">
      <c r="B24" s="114">
        <v>17</v>
      </c>
      <c r="C24" s="36"/>
      <c r="D24" s="37"/>
      <c r="E24" s="37"/>
      <c r="F24" s="1"/>
      <c r="G24" s="1"/>
    </row>
    <row r="27" spans="3:4" ht="12.75">
      <c r="C27" s="27" t="s">
        <v>9</v>
      </c>
      <c r="D27" s="25"/>
    </row>
    <row r="28" spans="3:4" ht="12.75">
      <c r="C28" s="27" t="s">
        <v>19</v>
      </c>
      <c r="D28" s="25"/>
    </row>
    <row r="29" spans="3:4" ht="12.75">
      <c r="C29" s="24" t="s">
        <v>10</v>
      </c>
      <c r="D29" s="26"/>
    </row>
    <row r="30" spans="3:6" ht="12.75">
      <c r="C30" s="31"/>
      <c r="D30" s="31"/>
      <c r="E30" s="31"/>
      <c r="F30" s="3"/>
    </row>
    <row r="31" ht="12.75">
      <c r="D31" s="60" t="s">
        <v>20</v>
      </c>
    </row>
    <row r="32" spans="4:7" ht="12.75">
      <c r="D32" s="61" t="s">
        <v>27</v>
      </c>
      <c r="E32" s="20" t="s">
        <v>18</v>
      </c>
      <c r="F32" s="192">
        <f ca="1">NOW()</f>
        <v>39838.77780740741</v>
      </c>
      <c r="G32" s="192"/>
    </row>
  </sheetData>
  <sheetProtection/>
  <mergeCells count="6">
    <mergeCell ref="F32:G32"/>
    <mergeCell ref="A1:F1"/>
    <mergeCell ref="A2:F2"/>
    <mergeCell ref="A3:F3"/>
    <mergeCell ref="A4:F4"/>
    <mergeCell ref="A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PageLayoutView="0" workbookViewId="0" topLeftCell="A1">
      <selection activeCell="G29" sqref="G29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6.125" style="0" customWidth="1"/>
    <col min="4" max="4" width="15.125" style="0" bestFit="1" customWidth="1"/>
    <col min="5" max="5" width="24.00390625" style="0" bestFit="1" customWidth="1"/>
    <col min="6" max="6" width="24.875" style="0" customWidth="1"/>
    <col min="7" max="7" width="38.75390625" style="0" customWidth="1"/>
    <col min="8" max="8" width="10.625" style="0" customWidth="1"/>
    <col min="9" max="9" width="1.625" style="0" customWidth="1"/>
    <col min="10" max="10" width="1.875" style="0" customWidth="1"/>
    <col min="11" max="11" width="18.75390625" style="0" bestFit="1" customWidth="1"/>
  </cols>
  <sheetData>
    <row r="1" spans="1:10" ht="12.75" customHeight="1">
      <c r="A1" s="186" t="s">
        <v>24</v>
      </c>
      <c r="B1" s="186"/>
      <c r="C1" s="186"/>
      <c r="D1" s="186"/>
      <c r="E1" s="186"/>
      <c r="F1" s="186"/>
      <c r="G1" s="186"/>
      <c r="H1" s="58"/>
      <c r="I1" s="58"/>
      <c r="J1" s="58"/>
    </row>
    <row r="2" spans="1:10" ht="12.75">
      <c r="A2" s="185" t="s">
        <v>25</v>
      </c>
      <c r="B2" s="185"/>
      <c r="C2" s="185"/>
      <c r="D2" s="185"/>
      <c r="E2" s="185"/>
      <c r="F2" s="185"/>
      <c r="G2" s="185"/>
      <c r="H2" s="56"/>
      <c r="I2" s="56"/>
      <c r="J2" s="56"/>
    </row>
    <row r="3" spans="1:10" ht="18.75">
      <c r="A3" s="191" t="s">
        <v>32</v>
      </c>
      <c r="B3" s="191"/>
      <c r="C3" s="191"/>
      <c r="D3" s="191"/>
      <c r="E3" s="191"/>
      <c r="F3" s="191"/>
      <c r="G3" s="191"/>
      <c r="H3" s="57"/>
      <c r="I3" s="57"/>
      <c r="J3" s="57"/>
    </row>
    <row r="4" spans="1:7" ht="15.75">
      <c r="A4" s="189" t="s">
        <v>33</v>
      </c>
      <c r="B4" s="189"/>
      <c r="C4" s="189"/>
      <c r="D4" s="189"/>
      <c r="E4" s="189"/>
      <c r="F4" s="189"/>
      <c r="G4" s="189"/>
    </row>
    <row r="5" spans="1:5" ht="15.75">
      <c r="A5" s="42"/>
      <c r="B5" s="42"/>
      <c r="C5" s="42"/>
      <c r="D5" s="42"/>
      <c r="E5" s="42"/>
    </row>
    <row r="6" spans="1:7" ht="12.75">
      <c r="A6" s="3"/>
      <c r="B6" s="3"/>
      <c r="C6" s="10" t="s">
        <v>1</v>
      </c>
      <c r="D6" s="10" t="s">
        <v>2</v>
      </c>
      <c r="E6" s="10" t="s">
        <v>16</v>
      </c>
      <c r="F6" s="10" t="s">
        <v>17</v>
      </c>
      <c r="G6" s="3"/>
    </row>
    <row r="7" spans="1:7" ht="15.75">
      <c r="A7" s="3"/>
      <c r="B7" s="3"/>
      <c r="C7" s="38">
        <v>1</v>
      </c>
      <c r="D7" s="85"/>
      <c r="E7" s="96"/>
      <c r="F7" s="22"/>
      <c r="G7" s="3"/>
    </row>
    <row r="8" spans="1:4" ht="12.75">
      <c r="A8" s="31"/>
      <c r="B8" s="31"/>
      <c r="C8" s="31"/>
      <c r="D8" s="31"/>
    </row>
    <row r="10" spans="4:6" ht="12.75">
      <c r="D10" s="60" t="s">
        <v>20</v>
      </c>
      <c r="F10" s="20" t="s">
        <v>18</v>
      </c>
    </row>
    <row r="11" spans="4:6" ht="12.75">
      <c r="D11" s="61" t="s">
        <v>27</v>
      </c>
      <c r="F11" s="13">
        <f ca="1">NOW()</f>
        <v>39838.77780740741</v>
      </c>
    </row>
  </sheetData>
  <sheetProtection/>
  <mergeCells count="4">
    <mergeCell ref="A4:G4"/>
    <mergeCell ref="A1:G1"/>
    <mergeCell ref="A2:G2"/>
    <mergeCell ref="A3:G3"/>
  </mergeCells>
  <printOptions horizontalCentered="1" verticalCentered="1"/>
  <pageMargins left="0.35" right="0.36" top="0.51" bottom="0.984251968503937" header="0.34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zoomScalePageLayoutView="0" workbookViewId="0" topLeftCell="A1">
      <selection activeCell="L21" sqref="L21"/>
    </sheetView>
  </sheetViews>
  <sheetFormatPr defaultColWidth="9.00390625" defaultRowHeight="12.75"/>
  <cols>
    <col min="1" max="1" width="13.125" style="0" customWidth="1"/>
    <col min="2" max="2" width="3.75390625" style="0" bestFit="1" customWidth="1"/>
    <col min="3" max="3" width="30.00390625" style="0" customWidth="1"/>
    <col min="4" max="4" width="18.625" style="0" customWidth="1"/>
    <col min="5" max="5" width="24.875" style="0" bestFit="1" customWidth="1"/>
    <col min="6" max="6" width="15.375" style="0" bestFit="1" customWidth="1"/>
    <col min="10" max="10" width="18.75390625" style="0" bestFit="1" customWidth="1"/>
  </cols>
  <sheetData>
    <row r="1" spans="1:7" ht="12.75" customHeight="1">
      <c r="A1" s="186" t="s">
        <v>24</v>
      </c>
      <c r="B1" s="186"/>
      <c r="C1" s="186"/>
      <c r="D1" s="186"/>
      <c r="E1" s="186"/>
      <c r="F1" s="186"/>
      <c r="G1" s="186"/>
    </row>
    <row r="2" spans="1:7" ht="12.75">
      <c r="A2" s="185" t="s">
        <v>25</v>
      </c>
      <c r="B2" s="185"/>
      <c r="C2" s="185"/>
      <c r="D2" s="185"/>
      <c r="E2" s="185"/>
      <c r="F2" s="185"/>
      <c r="G2" s="185"/>
    </row>
    <row r="3" spans="1:7" ht="18.75">
      <c r="A3" s="191" t="s">
        <v>34</v>
      </c>
      <c r="B3" s="191"/>
      <c r="C3" s="191"/>
      <c r="D3" s="191"/>
      <c r="E3" s="191"/>
      <c r="F3" s="191"/>
      <c r="G3" s="191"/>
    </row>
    <row r="4" spans="1:7" ht="15.75">
      <c r="A4" s="189" t="s">
        <v>33</v>
      </c>
      <c r="B4" s="189"/>
      <c r="C4" s="189"/>
      <c r="D4" s="189"/>
      <c r="E4" s="189"/>
      <c r="F4" s="189"/>
      <c r="G4" s="189"/>
    </row>
    <row r="5" spans="1:6" ht="15.75">
      <c r="A5" s="42"/>
      <c r="B5" s="42"/>
      <c r="C5" s="42"/>
      <c r="D5" s="42"/>
      <c r="E5" s="42"/>
      <c r="F5" s="42"/>
    </row>
    <row r="6" spans="1:7" ht="12.75">
      <c r="A6" s="3"/>
      <c r="B6" s="10" t="s">
        <v>1</v>
      </c>
      <c r="C6" s="10" t="s">
        <v>2</v>
      </c>
      <c r="D6" s="10" t="s">
        <v>16</v>
      </c>
      <c r="E6" s="10" t="s">
        <v>17</v>
      </c>
      <c r="F6" s="8" t="s">
        <v>6</v>
      </c>
      <c r="G6" s="8" t="s">
        <v>7</v>
      </c>
    </row>
    <row r="7" spans="1:7" ht="12.75">
      <c r="A7" s="11"/>
      <c r="B7" s="38">
        <v>1</v>
      </c>
      <c r="C7" s="21"/>
      <c r="D7" s="41"/>
      <c r="E7" s="22"/>
      <c r="F7" s="1"/>
      <c r="G7" s="1"/>
    </row>
    <row r="8" spans="1:7" ht="12.75">
      <c r="A8" s="11"/>
      <c r="B8" s="38">
        <v>2</v>
      </c>
      <c r="C8" s="21"/>
      <c r="D8" s="22"/>
      <c r="E8" s="22"/>
      <c r="F8" s="1"/>
      <c r="G8" s="1"/>
    </row>
    <row r="9" spans="1:7" ht="12.75">
      <c r="A9" s="11"/>
      <c r="B9" s="38">
        <v>3</v>
      </c>
      <c r="C9" s="45"/>
      <c r="D9" s="22"/>
      <c r="E9" s="22"/>
      <c r="F9" s="1"/>
      <c r="G9" s="1"/>
    </row>
    <row r="10" spans="1:7" ht="12.75">
      <c r="A10" s="11"/>
      <c r="B10" s="38">
        <v>4</v>
      </c>
      <c r="C10" s="36"/>
      <c r="D10" s="37"/>
      <c r="E10" s="37"/>
      <c r="F10" s="1"/>
      <c r="G10" s="1"/>
    </row>
    <row r="11" spans="1:7" ht="12.75">
      <c r="A11" s="11"/>
      <c r="B11" s="38">
        <v>5</v>
      </c>
      <c r="C11" s="36"/>
      <c r="D11" s="37"/>
      <c r="E11" s="37"/>
      <c r="F11" s="1"/>
      <c r="G11" s="1"/>
    </row>
    <row r="12" spans="1:7" ht="12.75">
      <c r="A12" s="11"/>
      <c r="B12" s="38">
        <v>6</v>
      </c>
      <c r="C12" s="36"/>
      <c r="D12" s="37"/>
      <c r="E12" s="37"/>
      <c r="F12" s="1"/>
      <c r="G12" s="28"/>
    </row>
    <row r="13" spans="1:7" ht="12.75">
      <c r="A13" s="11"/>
      <c r="B13" s="38">
        <v>7</v>
      </c>
      <c r="C13" s="43"/>
      <c r="D13" s="22"/>
      <c r="E13" s="22"/>
      <c r="F13" s="1"/>
      <c r="G13" s="1"/>
    </row>
    <row r="14" spans="1:7" ht="12.75">
      <c r="A14" s="11"/>
      <c r="B14" s="38">
        <v>8</v>
      </c>
      <c r="C14" s="36"/>
      <c r="D14" s="37"/>
      <c r="E14" s="37"/>
      <c r="F14" s="1"/>
      <c r="G14" s="1"/>
    </row>
    <row r="15" spans="1:7" ht="12.75">
      <c r="A15" s="11"/>
      <c r="B15" s="38">
        <v>9</v>
      </c>
      <c r="C15" s="21"/>
      <c r="D15" s="41"/>
      <c r="E15" s="22"/>
      <c r="F15" s="1"/>
      <c r="G15" s="1"/>
    </row>
    <row r="16" spans="1:7" ht="12.75">
      <c r="A16" s="11"/>
      <c r="B16" s="38">
        <v>10</v>
      </c>
      <c r="C16" s="36"/>
      <c r="D16" s="50"/>
      <c r="E16" s="50"/>
      <c r="F16" s="1"/>
      <c r="G16" s="1"/>
    </row>
    <row r="17" spans="1:7" ht="12.75">
      <c r="A17" s="11"/>
      <c r="B17" s="38">
        <v>11</v>
      </c>
      <c r="C17" s="21"/>
      <c r="D17" s="22"/>
      <c r="E17" s="22"/>
      <c r="F17" s="1"/>
      <c r="G17" s="1"/>
    </row>
    <row r="18" spans="1:7" ht="12.75">
      <c r="A18" s="11"/>
      <c r="B18" s="38">
        <v>12</v>
      </c>
      <c r="C18" s="36"/>
      <c r="D18" s="37"/>
      <c r="E18" s="22"/>
      <c r="F18" s="1"/>
      <c r="G18" s="1"/>
    </row>
    <row r="21" spans="3:4" ht="12.75">
      <c r="C21" s="27" t="s">
        <v>9</v>
      </c>
      <c r="D21" s="25"/>
    </row>
    <row r="22" spans="3:4" ht="12.75">
      <c r="C22" s="27" t="s">
        <v>19</v>
      </c>
      <c r="D22" s="25"/>
    </row>
    <row r="23" spans="3:4" ht="12.75">
      <c r="C23" s="24" t="s">
        <v>10</v>
      </c>
      <c r="D23" s="26"/>
    </row>
    <row r="24" spans="3:6" ht="12.75">
      <c r="C24" s="31"/>
      <c r="D24" s="31"/>
      <c r="E24" s="31"/>
      <c r="F24" s="3"/>
    </row>
    <row r="26" spans="3:7" ht="12.75">
      <c r="C26" s="30" t="s">
        <v>20</v>
      </c>
      <c r="D26" s="59" t="s">
        <v>27</v>
      </c>
      <c r="E26" s="20" t="s">
        <v>18</v>
      </c>
      <c r="F26" s="192">
        <f ca="1">NOW()</f>
        <v>39838.77780740741</v>
      </c>
      <c r="G26" s="192"/>
    </row>
  </sheetData>
  <sheetProtection/>
  <mergeCells count="5">
    <mergeCell ref="F26:G26"/>
    <mergeCell ref="A1:G1"/>
    <mergeCell ref="A2:G2"/>
    <mergeCell ref="A3:G3"/>
    <mergeCell ref="A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4.00390625" style="3" bestFit="1" customWidth="1"/>
    <col min="2" max="2" width="22.00390625" style="33" bestFit="1" customWidth="1"/>
    <col min="3" max="3" width="28.125" style="33" customWidth="1"/>
    <col min="4" max="4" width="31.875" style="33" bestFit="1" customWidth="1"/>
    <col min="5" max="16384" width="9.125" style="3" customWidth="1"/>
  </cols>
  <sheetData>
    <row r="1" spans="1:4" ht="12.75">
      <c r="A1" s="32"/>
      <c r="B1" s="32"/>
      <c r="C1" s="32"/>
      <c r="D1" s="32"/>
    </row>
    <row r="2" spans="1:4" ht="12.75">
      <c r="A2" s="33"/>
      <c r="B2" s="32"/>
      <c r="C2" s="32"/>
      <c r="D2" s="32"/>
    </row>
    <row r="3" spans="1:4" ht="12.75">
      <c r="A3" s="33"/>
      <c r="B3" s="10" t="s">
        <v>2</v>
      </c>
      <c r="C3" s="54" t="s">
        <v>16</v>
      </c>
      <c r="D3" s="10" t="s">
        <v>17</v>
      </c>
    </row>
    <row r="4" spans="1:4" ht="12.75">
      <c r="A4" s="3">
        <v>1</v>
      </c>
      <c r="B4" s="80" t="s">
        <v>40</v>
      </c>
      <c r="C4" s="80" t="s">
        <v>183</v>
      </c>
      <c r="D4" s="80" t="s">
        <v>113</v>
      </c>
    </row>
    <row r="5" spans="1:4" ht="14.25">
      <c r="A5" s="3">
        <v>2</v>
      </c>
      <c r="B5" s="80" t="s">
        <v>42</v>
      </c>
      <c r="C5" s="65" t="s">
        <v>173</v>
      </c>
      <c r="D5" s="212" t="s">
        <v>174</v>
      </c>
    </row>
    <row r="6" spans="1:4" ht="14.25">
      <c r="A6" s="3">
        <v>3</v>
      </c>
      <c r="B6" s="64" t="s">
        <v>172</v>
      </c>
      <c r="C6" s="211" t="s">
        <v>187</v>
      </c>
      <c r="D6" s="208" t="s">
        <v>178</v>
      </c>
    </row>
    <row r="7" spans="1:4" ht="15">
      <c r="A7" s="3">
        <v>4</v>
      </c>
      <c r="B7" s="64" t="s">
        <v>186</v>
      </c>
      <c r="C7" s="207" t="s">
        <v>185</v>
      </c>
      <c r="D7" s="120" t="s">
        <v>89</v>
      </c>
    </row>
    <row r="8" spans="1:4" ht="14.25">
      <c r="A8" s="3">
        <v>5</v>
      </c>
      <c r="B8" s="86" t="s">
        <v>171</v>
      </c>
      <c r="C8" s="80" t="s">
        <v>81</v>
      </c>
      <c r="D8" s="139" t="s">
        <v>43</v>
      </c>
    </row>
    <row r="9" spans="1:4" ht="14.25">
      <c r="A9" s="3">
        <v>6</v>
      </c>
      <c r="B9" s="80" t="s">
        <v>78</v>
      </c>
      <c r="C9" s="214" t="s">
        <v>207</v>
      </c>
      <c r="D9" s="65" t="s">
        <v>88</v>
      </c>
    </row>
    <row r="10" spans="1:4" ht="14.25">
      <c r="A10" s="3">
        <v>7</v>
      </c>
      <c r="B10" s="101" t="s">
        <v>80</v>
      </c>
      <c r="C10" s="120" t="s">
        <v>208</v>
      </c>
      <c r="D10" s="92" t="s">
        <v>142</v>
      </c>
    </row>
    <row r="11" spans="1:4" ht="14.25">
      <c r="A11" s="3">
        <v>8</v>
      </c>
      <c r="B11" s="214" t="s">
        <v>195</v>
      </c>
      <c r="C11" s="139" t="s">
        <v>138</v>
      </c>
      <c r="D11" s="129" t="s">
        <v>46</v>
      </c>
    </row>
    <row r="12" spans="1:4" ht="14.25">
      <c r="A12" s="3">
        <v>9</v>
      </c>
      <c r="B12" s="137" t="s">
        <v>64</v>
      </c>
      <c r="C12" s="65" t="s">
        <v>56</v>
      </c>
      <c r="D12" s="139" t="s">
        <v>143</v>
      </c>
    </row>
    <row r="13" spans="1:4" ht="14.25">
      <c r="A13" s="3">
        <v>10</v>
      </c>
      <c r="B13" s="137" t="s">
        <v>67</v>
      </c>
      <c r="C13" s="86" t="s">
        <v>191</v>
      </c>
      <c r="D13" s="80" t="s">
        <v>90</v>
      </c>
    </row>
    <row r="14" spans="1:3" ht="14.25">
      <c r="A14" s="3">
        <v>11</v>
      </c>
      <c r="B14" s="134" t="s">
        <v>68</v>
      </c>
      <c r="C14" s="80" t="s">
        <v>189</v>
      </c>
    </row>
    <row r="15" spans="1:3" ht="14.25">
      <c r="A15" s="3">
        <v>12</v>
      </c>
      <c r="B15" s="139" t="s">
        <v>66</v>
      </c>
      <c r="C15" s="80" t="s">
        <v>190</v>
      </c>
    </row>
    <row r="16" spans="1:3" ht="14.25">
      <c r="A16" s="3">
        <v>13</v>
      </c>
      <c r="B16" s="139" t="s">
        <v>137</v>
      </c>
      <c r="C16" s="80" t="s">
        <v>170</v>
      </c>
    </row>
    <row r="17" spans="1:3" ht="14.25">
      <c r="A17" s="3">
        <v>14</v>
      </c>
      <c r="B17" s="129" t="s">
        <v>134</v>
      </c>
      <c r="C17" s="80" t="s">
        <v>122</v>
      </c>
    </row>
    <row r="18" spans="1:3" ht="14.25">
      <c r="A18" s="3">
        <v>15</v>
      </c>
      <c r="B18" s="139" t="s">
        <v>132</v>
      </c>
      <c r="C18" s="139" t="s">
        <v>46</v>
      </c>
    </row>
    <row r="19" spans="1:3" ht="14.25">
      <c r="A19" s="3">
        <v>16</v>
      </c>
      <c r="B19" s="103" t="s">
        <v>55</v>
      </c>
      <c r="C19" s="139" t="s">
        <v>204</v>
      </c>
    </row>
    <row r="20" spans="1:3" ht="14.25">
      <c r="A20" s="3">
        <v>17</v>
      </c>
      <c r="B20" s="129" t="s">
        <v>50</v>
      </c>
      <c r="C20" s="129" t="s">
        <v>199</v>
      </c>
    </row>
    <row r="21" spans="1:3" ht="14.25">
      <c r="A21" s="3">
        <v>18</v>
      </c>
      <c r="B21" s="129" t="s">
        <v>51</v>
      </c>
      <c r="C21" s="65" t="s">
        <v>87</v>
      </c>
    </row>
    <row r="22" spans="1:3" ht="15">
      <c r="A22" s="3">
        <v>19</v>
      </c>
      <c r="B22" s="207" t="s">
        <v>177</v>
      </c>
      <c r="C22" s="86" t="s">
        <v>180</v>
      </c>
    </row>
    <row r="23" spans="1:3" ht="12.75">
      <c r="A23" s="3">
        <v>20</v>
      </c>
      <c r="B23" s="210" t="s">
        <v>188</v>
      </c>
      <c r="C23" s="80" t="s">
        <v>184</v>
      </c>
    </row>
    <row r="24" spans="1:3" ht="14.25">
      <c r="A24" s="3">
        <v>21</v>
      </c>
      <c r="B24" s="169" t="s">
        <v>176</v>
      </c>
      <c r="C24" s="139" t="s">
        <v>130</v>
      </c>
    </row>
    <row r="25" spans="1:3" ht="14.25">
      <c r="A25" s="3">
        <v>22</v>
      </c>
      <c r="B25" s="134" t="s">
        <v>194</v>
      </c>
      <c r="C25" s="139" t="s">
        <v>203</v>
      </c>
    </row>
    <row r="26" spans="1:3" ht="12.75">
      <c r="A26" s="3">
        <v>23</v>
      </c>
      <c r="B26" s="209" t="s">
        <v>53</v>
      </c>
      <c r="C26" s="65" t="s">
        <v>86</v>
      </c>
    </row>
    <row r="27" spans="1:3" ht="14.25">
      <c r="A27" s="3">
        <v>24</v>
      </c>
      <c r="B27" s="206" t="s">
        <v>169</v>
      </c>
      <c r="C27" s="129" t="s">
        <v>200</v>
      </c>
    </row>
    <row r="28" spans="1:3" ht="14.25">
      <c r="A28" s="3">
        <v>25</v>
      </c>
      <c r="B28" s="213" t="s">
        <v>188</v>
      </c>
      <c r="C28" s="139" t="s">
        <v>201</v>
      </c>
    </row>
    <row r="29" spans="1:3" ht="14.25">
      <c r="A29" s="3">
        <v>26</v>
      </c>
      <c r="B29" s="130" t="s">
        <v>206</v>
      </c>
      <c r="C29" s="91" t="s">
        <v>192</v>
      </c>
    </row>
    <row r="30" spans="1:3" ht="14.25">
      <c r="A30" s="3">
        <v>27</v>
      </c>
      <c r="B30" s="139" t="s">
        <v>196</v>
      </c>
      <c r="C30" s="80" t="s">
        <v>181</v>
      </c>
    </row>
    <row r="31" spans="1:3" ht="14.25">
      <c r="A31" s="3">
        <v>28</v>
      </c>
      <c r="B31" s="80" t="s">
        <v>167</v>
      </c>
      <c r="C31" s="129" t="s">
        <v>209</v>
      </c>
    </row>
    <row r="32" spans="1:3" ht="14.25">
      <c r="A32" s="3">
        <v>29</v>
      </c>
      <c r="B32" s="129" t="s">
        <v>126</v>
      </c>
      <c r="C32" s="129" t="s">
        <v>58</v>
      </c>
    </row>
    <row r="33" spans="1:3" ht="12.75">
      <c r="A33" s="3">
        <v>30</v>
      </c>
      <c r="B33" s="205" t="s">
        <v>165</v>
      </c>
      <c r="C33" s="80" t="s">
        <v>83</v>
      </c>
    </row>
    <row r="34" spans="1:3" ht="14.25">
      <c r="A34" s="3">
        <v>31</v>
      </c>
      <c r="B34" s="139" t="s">
        <v>124</v>
      </c>
      <c r="C34" s="80" t="s">
        <v>82</v>
      </c>
    </row>
    <row r="35" spans="1:3" ht="12.75">
      <c r="A35" s="3">
        <v>32</v>
      </c>
      <c r="B35" s="79" t="s">
        <v>147</v>
      </c>
      <c r="C35" s="80" t="s">
        <v>79</v>
      </c>
    </row>
    <row r="36" spans="1:2" ht="12.75">
      <c r="A36" s="3">
        <v>33</v>
      </c>
      <c r="B36" s="80" t="s">
        <v>63</v>
      </c>
    </row>
    <row r="37" spans="1:2" ht="12.75">
      <c r="A37" s="3">
        <v>34</v>
      </c>
      <c r="B37" s="80" t="s">
        <v>61</v>
      </c>
    </row>
    <row r="38" spans="1:2" ht="12.75">
      <c r="A38" s="3">
        <v>35</v>
      </c>
      <c r="B38" s="64" t="s">
        <v>175</v>
      </c>
    </row>
    <row r="39" spans="1:2" ht="14.25">
      <c r="A39" s="3">
        <v>36</v>
      </c>
      <c r="B39" s="129" t="s">
        <v>193</v>
      </c>
    </row>
    <row r="40" spans="1:2" ht="12.75">
      <c r="A40" s="3">
        <v>37</v>
      </c>
      <c r="B40" s="64" t="s">
        <v>104</v>
      </c>
    </row>
    <row r="41" spans="1:2" ht="12.75">
      <c r="A41" s="3">
        <v>38</v>
      </c>
      <c r="B41" s="86" t="s">
        <v>179</v>
      </c>
    </row>
    <row r="42" spans="1:2" ht="12.75">
      <c r="A42" s="3">
        <v>39</v>
      </c>
      <c r="B42" s="80" t="s">
        <v>105</v>
      </c>
    </row>
    <row r="43" spans="1:2" ht="14.25">
      <c r="A43" s="3">
        <v>40</v>
      </c>
      <c r="B43" s="130" t="s">
        <v>198</v>
      </c>
    </row>
    <row r="44" spans="1:2" ht="12.75">
      <c r="A44" s="3">
        <v>41</v>
      </c>
      <c r="B44" s="80" t="s">
        <v>107</v>
      </c>
    </row>
    <row r="45" spans="1:2" ht="14.25">
      <c r="A45" s="3">
        <v>42</v>
      </c>
      <c r="B45" s="139" t="s">
        <v>125</v>
      </c>
    </row>
    <row r="46" spans="1:2" ht="14.25">
      <c r="A46" s="3">
        <v>43</v>
      </c>
      <c r="B46" s="139" t="s">
        <v>123</v>
      </c>
    </row>
    <row r="47" spans="1:2" ht="14.25">
      <c r="A47" s="3">
        <v>44</v>
      </c>
      <c r="B47" s="120" t="s">
        <v>205</v>
      </c>
    </row>
    <row r="48" spans="1:2" ht="12.75">
      <c r="A48" s="3">
        <v>45</v>
      </c>
      <c r="B48" s="64" t="s">
        <v>85</v>
      </c>
    </row>
    <row r="49" spans="1:2" ht="14.25">
      <c r="A49" s="3">
        <v>46</v>
      </c>
      <c r="B49" s="129" t="s">
        <v>133</v>
      </c>
    </row>
    <row r="50" spans="1:2" ht="14.25">
      <c r="A50" s="3">
        <v>47</v>
      </c>
      <c r="B50" s="134" t="s">
        <v>136</v>
      </c>
    </row>
    <row r="51" spans="1:2" ht="14.25">
      <c r="A51" s="3">
        <v>48</v>
      </c>
      <c r="B51" s="168" t="s">
        <v>127</v>
      </c>
    </row>
    <row r="52" spans="1:2" ht="14.25">
      <c r="A52" s="3">
        <v>49</v>
      </c>
      <c r="B52" s="120" t="s">
        <v>197</v>
      </c>
    </row>
    <row r="53" spans="1:2" ht="12.75">
      <c r="A53" s="3">
        <v>50</v>
      </c>
      <c r="B53" s="80" t="s">
        <v>168</v>
      </c>
    </row>
    <row r="54" spans="1:2" ht="12.75">
      <c r="A54" s="3">
        <v>51</v>
      </c>
      <c r="B54" s="91" t="s">
        <v>47</v>
      </c>
    </row>
    <row r="55" spans="1:2" ht="12.75">
      <c r="A55" s="3">
        <v>52</v>
      </c>
      <c r="B55" s="91" t="s">
        <v>49</v>
      </c>
    </row>
    <row r="56" spans="1:2" ht="14.25">
      <c r="A56" s="3">
        <v>53</v>
      </c>
      <c r="B56" s="129" t="s">
        <v>202</v>
      </c>
    </row>
    <row r="57" spans="1:2" ht="12.75">
      <c r="A57" s="3">
        <v>54</v>
      </c>
      <c r="B57" s="80" t="s">
        <v>106</v>
      </c>
    </row>
    <row r="58" spans="1:2" ht="12.75">
      <c r="A58" s="3">
        <v>55</v>
      </c>
      <c r="B58" s="205" t="s">
        <v>166</v>
      </c>
    </row>
    <row r="59" spans="1:2" ht="12.75">
      <c r="A59" s="3">
        <v>56</v>
      </c>
      <c r="B59" s="80" t="s">
        <v>109</v>
      </c>
    </row>
    <row r="60" spans="1:2" ht="14.25">
      <c r="A60" s="3">
        <v>57</v>
      </c>
      <c r="B60" s="138" t="s">
        <v>57</v>
      </c>
    </row>
    <row r="61" spans="1:2" ht="14.25">
      <c r="A61" s="3">
        <v>58</v>
      </c>
      <c r="B61" s="139" t="s">
        <v>135</v>
      </c>
    </row>
    <row r="62" spans="1:2" ht="12.75">
      <c r="A62" s="3">
        <v>59</v>
      </c>
      <c r="B62" s="101" t="s">
        <v>84</v>
      </c>
    </row>
    <row r="63" spans="1:2" ht="12.75">
      <c r="A63" s="3">
        <v>60</v>
      </c>
      <c r="B63" s="80" t="s">
        <v>182</v>
      </c>
    </row>
    <row r="64" spans="1:2" ht="12.75">
      <c r="A64" s="3">
        <v>61</v>
      </c>
      <c r="B64" s="80" t="s">
        <v>91</v>
      </c>
    </row>
    <row r="65" ht="12.75">
      <c r="A65" s="33"/>
    </row>
    <row r="66" ht="12.75">
      <c r="A66" s="33"/>
    </row>
    <row r="71" ht="12.75">
      <c r="A71" s="33">
        <v>32</v>
      </c>
    </row>
    <row r="72" ht="12.75">
      <c r="A72" s="33">
        <v>33</v>
      </c>
    </row>
    <row r="76" ht="12.75">
      <c r="A76" s="33">
        <v>7</v>
      </c>
    </row>
    <row r="77" ht="12.75">
      <c r="A77" s="33">
        <v>20</v>
      </c>
    </row>
    <row r="78" ht="12.75">
      <c r="A78" s="33">
        <v>21</v>
      </c>
    </row>
    <row r="89" ht="12.75">
      <c r="A89" s="33">
        <v>18</v>
      </c>
    </row>
    <row r="92" ht="12.75">
      <c r="A92" s="33">
        <v>12</v>
      </c>
    </row>
    <row r="94" ht="12.75">
      <c r="A94" s="33">
        <v>22</v>
      </c>
    </row>
    <row r="95" ht="12.75">
      <c r="A95" s="33">
        <v>23</v>
      </c>
    </row>
    <row r="99" ht="12.75">
      <c r="A99" s="33"/>
    </row>
    <row r="100" ht="12.75">
      <c r="A100" s="33"/>
    </row>
    <row r="103" ht="12.75">
      <c r="A103" s="33">
        <v>14</v>
      </c>
    </row>
    <row r="107" ht="12.75">
      <c r="A107" s="33">
        <v>2</v>
      </c>
    </row>
    <row r="110" ht="12.75">
      <c r="A110" s="33">
        <v>36</v>
      </c>
    </row>
    <row r="111" ht="12.75">
      <c r="A111" s="33"/>
    </row>
    <row r="116" ht="12.75">
      <c r="A116" s="33">
        <v>4</v>
      </c>
    </row>
    <row r="119" ht="12.75">
      <c r="A119" s="33">
        <v>5</v>
      </c>
    </row>
    <row r="123" ht="12.75">
      <c r="A123" s="33">
        <v>9</v>
      </c>
    </row>
    <row r="125" ht="12.75">
      <c r="A125" s="33">
        <v>28</v>
      </c>
    </row>
    <row r="126" ht="12.75">
      <c r="A126" s="33">
        <v>29</v>
      </c>
    </row>
    <row r="130" ht="12.75">
      <c r="A130" s="33">
        <v>16</v>
      </c>
    </row>
    <row r="134" ht="12.75">
      <c r="A134" s="33">
        <v>6</v>
      </c>
    </row>
    <row r="137" ht="12.75">
      <c r="A137" s="33">
        <v>8</v>
      </c>
    </row>
    <row r="138" ht="12.75">
      <c r="A138" s="33">
        <v>19</v>
      </c>
    </row>
    <row r="140" ht="12.75">
      <c r="A140" s="33">
        <v>1</v>
      </c>
    </row>
  </sheetData>
  <sheetProtection/>
  <autoFilter ref="A3:D3"/>
  <printOptions horizontalCentered="1" verticalCentered="1"/>
  <pageMargins left="0" right="0" top="0" bottom="0" header="0.2362204724409449" footer="0.18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2.75"/>
  <cols>
    <col min="1" max="1" width="13.125" style="0" customWidth="1"/>
    <col min="2" max="2" width="7.00390625" style="0" customWidth="1"/>
    <col min="3" max="3" width="18.25390625" style="0" customWidth="1"/>
    <col min="4" max="4" width="28.00390625" style="0" bestFit="1" customWidth="1"/>
    <col min="5" max="5" width="21.125" style="0" bestFit="1" customWidth="1"/>
    <col min="6" max="6" width="22.25390625" style="0" bestFit="1" customWidth="1"/>
    <col min="10" max="10" width="18.75390625" style="0" bestFit="1" customWidth="1"/>
  </cols>
  <sheetData>
    <row r="1" spans="1:6" ht="12.75">
      <c r="A1" s="186" t="s">
        <v>24</v>
      </c>
      <c r="B1" s="187"/>
      <c r="C1" s="187"/>
      <c r="D1" s="187"/>
      <c r="E1" s="187"/>
      <c r="F1" s="187"/>
    </row>
    <row r="2" spans="1:6" ht="12.75">
      <c r="A2" s="185" t="s">
        <v>25</v>
      </c>
      <c r="B2" s="185"/>
      <c r="C2" s="185"/>
      <c r="D2" s="185"/>
      <c r="E2" s="185"/>
      <c r="F2" s="185"/>
    </row>
    <row r="3" spans="1:6" ht="18.75">
      <c r="A3" s="191" t="s">
        <v>26</v>
      </c>
      <c r="B3" s="191"/>
      <c r="C3" s="191"/>
      <c r="D3" s="191"/>
      <c r="E3" s="191"/>
      <c r="F3" s="191"/>
    </row>
    <row r="4" spans="1:6" ht="15.75">
      <c r="A4" s="189" t="s">
        <v>69</v>
      </c>
      <c r="B4" s="189"/>
      <c r="C4" s="189"/>
      <c r="D4" s="189"/>
      <c r="E4" s="189"/>
      <c r="F4" s="189"/>
    </row>
    <row r="5" spans="1:6" ht="15.75">
      <c r="A5" s="42"/>
      <c r="B5" s="42"/>
      <c r="C5" s="42"/>
      <c r="D5" s="42"/>
      <c r="E5" s="42"/>
      <c r="F5" s="42"/>
    </row>
    <row r="6" spans="1:6" ht="12.75">
      <c r="A6" s="3"/>
      <c r="B6" s="10" t="s">
        <v>1</v>
      </c>
      <c r="C6" s="23" t="s">
        <v>2</v>
      </c>
      <c r="D6" s="23" t="s">
        <v>16</v>
      </c>
      <c r="E6" s="23" t="s">
        <v>17</v>
      </c>
      <c r="F6" s="3"/>
    </row>
    <row r="7" spans="1:5" ht="12.75">
      <c r="A7" s="3"/>
      <c r="B7" s="53">
        <v>1</v>
      </c>
      <c r="C7" s="91" t="s">
        <v>47</v>
      </c>
      <c r="D7" s="91" t="s">
        <v>48</v>
      </c>
      <c r="E7" s="92" t="s">
        <v>46</v>
      </c>
    </row>
    <row r="8" spans="1:5" ht="12.75">
      <c r="A8" s="11"/>
      <c r="B8" s="38">
        <v>2</v>
      </c>
      <c r="C8" s="64" t="s">
        <v>85</v>
      </c>
      <c r="D8" s="65" t="s">
        <v>86</v>
      </c>
      <c r="E8" s="92" t="s">
        <v>46</v>
      </c>
    </row>
    <row r="9" spans="1:6" ht="12.75">
      <c r="A9" s="11"/>
      <c r="B9" s="53">
        <v>3</v>
      </c>
      <c r="C9" s="91" t="s">
        <v>47</v>
      </c>
      <c r="D9" s="91" t="s">
        <v>48</v>
      </c>
      <c r="E9" s="92" t="s">
        <v>46</v>
      </c>
      <c r="F9" s="3"/>
    </row>
    <row r="10" spans="1:6" ht="12.75">
      <c r="A10" s="11"/>
      <c r="B10" s="38">
        <v>4</v>
      </c>
      <c r="C10" s="64" t="s">
        <v>85</v>
      </c>
      <c r="D10" s="65" t="s">
        <v>86</v>
      </c>
      <c r="E10" s="92" t="s">
        <v>46</v>
      </c>
      <c r="F10" s="3"/>
    </row>
    <row r="11" spans="1:6" ht="12.75">
      <c r="A11" s="11"/>
      <c r="B11" s="53">
        <v>5</v>
      </c>
      <c r="C11" s="64" t="s">
        <v>104</v>
      </c>
      <c r="D11" s="65" t="s">
        <v>87</v>
      </c>
      <c r="E11" s="92" t="s">
        <v>46</v>
      </c>
      <c r="F11" s="3"/>
    </row>
    <row r="12" spans="1:6" ht="12.75">
      <c r="A12" s="11"/>
      <c r="B12" s="38">
        <v>6</v>
      </c>
      <c r="C12" s="91" t="s">
        <v>63</v>
      </c>
      <c r="D12" s="65" t="s">
        <v>62</v>
      </c>
      <c r="E12" s="92" t="s">
        <v>46</v>
      </c>
      <c r="F12" s="3"/>
    </row>
    <row r="13" spans="1:6" ht="12.75">
      <c r="A13" s="11"/>
      <c r="B13" s="53">
        <v>7</v>
      </c>
      <c r="C13" s="64" t="s">
        <v>104</v>
      </c>
      <c r="D13" s="65" t="s">
        <v>87</v>
      </c>
      <c r="E13" s="92" t="s">
        <v>46</v>
      </c>
      <c r="F13" s="3"/>
    </row>
    <row r="14" spans="1:6" ht="13.5" thickBot="1">
      <c r="A14" s="11"/>
      <c r="B14" s="38">
        <v>8</v>
      </c>
      <c r="C14" s="97" t="s">
        <v>63</v>
      </c>
      <c r="D14" s="68" t="s">
        <v>62</v>
      </c>
      <c r="E14" s="98" t="s">
        <v>46</v>
      </c>
      <c r="F14" s="67"/>
    </row>
    <row r="15" spans="1:6" ht="13.5" thickTop="1">
      <c r="A15" s="11"/>
      <c r="B15" s="53">
        <v>9</v>
      </c>
      <c r="C15" s="99" t="s">
        <v>49</v>
      </c>
      <c r="D15" s="99" t="s">
        <v>48</v>
      </c>
      <c r="E15" s="100" t="s">
        <v>46</v>
      </c>
      <c r="F15" s="67"/>
    </row>
    <row r="16" spans="1:6" ht="12.75">
      <c r="A16" s="11"/>
      <c r="B16" s="38">
        <v>10</v>
      </c>
      <c r="C16" s="64" t="s">
        <v>55</v>
      </c>
      <c r="D16" s="65" t="s">
        <v>56</v>
      </c>
      <c r="E16" s="65" t="s">
        <v>88</v>
      </c>
      <c r="F16" s="3"/>
    </row>
    <row r="17" spans="1:6" ht="12.75">
      <c r="A17" s="11"/>
      <c r="B17" s="53">
        <v>11</v>
      </c>
      <c r="C17" s="91" t="s">
        <v>49</v>
      </c>
      <c r="D17" s="91" t="s">
        <v>48</v>
      </c>
      <c r="E17" s="92" t="s">
        <v>46</v>
      </c>
      <c r="F17" s="3"/>
    </row>
    <row r="18" spans="1:6" ht="12.75">
      <c r="A18" s="11"/>
      <c r="C18" s="40"/>
      <c r="D18" s="35"/>
      <c r="E18" s="35"/>
      <c r="F18" s="3"/>
    </row>
    <row r="19" spans="1:6" ht="12.75">
      <c r="A19" s="11"/>
      <c r="C19" s="40"/>
      <c r="D19" s="35"/>
      <c r="E19" s="35"/>
      <c r="F19" s="3"/>
    </row>
    <row r="20" spans="1:5" ht="12.75">
      <c r="A20" s="11"/>
      <c r="C20" s="60" t="s">
        <v>20</v>
      </c>
      <c r="E20" s="20" t="s">
        <v>18</v>
      </c>
    </row>
    <row r="21" spans="1:5" ht="12.75">
      <c r="A21" s="11"/>
      <c r="C21" s="61" t="s">
        <v>27</v>
      </c>
      <c r="E21" s="13">
        <f ca="1">NOW()</f>
        <v>39838.77780740741</v>
      </c>
    </row>
    <row r="22" ht="12.75">
      <c r="A22" s="11"/>
    </row>
    <row r="23" ht="12.75">
      <c r="A23" s="11"/>
    </row>
    <row r="24" ht="12.75">
      <c r="A24" s="11"/>
    </row>
  </sheetData>
  <sheetProtection/>
  <mergeCells count="4">
    <mergeCell ref="A1:F1"/>
    <mergeCell ref="A3:F3"/>
    <mergeCell ref="A4:F4"/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7" sqref="C7:E16"/>
    </sheetView>
  </sheetViews>
  <sheetFormatPr defaultColWidth="9.00390625" defaultRowHeight="12.75"/>
  <cols>
    <col min="1" max="1" width="8.875" style="0" customWidth="1"/>
    <col min="2" max="2" width="7.125" style="0" customWidth="1"/>
    <col min="3" max="3" width="13.875" style="0" bestFit="1" customWidth="1"/>
    <col min="4" max="4" width="27.875" style="0" bestFit="1" customWidth="1"/>
    <col min="5" max="5" width="21.125" style="0" bestFit="1" customWidth="1"/>
    <col min="6" max="6" width="5.625" style="0" customWidth="1"/>
    <col min="7" max="7" width="8.875" style="105" customWidth="1"/>
    <col min="8" max="8" width="12.625" style="0" customWidth="1"/>
  </cols>
  <sheetData>
    <row r="1" spans="1:8" ht="12.75" customHeight="1">
      <c r="A1" s="193" t="s">
        <v>24</v>
      </c>
      <c r="B1" s="193"/>
      <c r="C1" s="193"/>
      <c r="D1" s="193"/>
      <c r="E1" s="193"/>
      <c r="F1" s="193"/>
      <c r="G1" s="193"/>
      <c r="H1" s="193"/>
    </row>
    <row r="2" spans="1:8" ht="12.75">
      <c r="A2" s="185" t="s">
        <v>25</v>
      </c>
      <c r="B2" s="185"/>
      <c r="C2" s="185"/>
      <c r="D2" s="185"/>
      <c r="E2" s="185"/>
      <c r="F2" s="185"/>
      <c r="G2" s="185"/>
      <c r="H2" s="185"/>
    </row>
    <row r="3" spans="1:8" ht="18.75">
      <c r="A3" s="191" t="s">
        <v>29</v>
      </c>
      <c r="B3" s="191"/>
      <c r="C3" s="191"/>
      <c r="D3" s="191"/>
      <c r="E3" s="191"/>
      <c r="F3" s="191"/>
      <c r="G3" s="191"/>
      <c r="H3" s="191"/>
    </row>
    <row r="4" spans="1:8" ht="18.75" customHeight="1">
      <c r="A4" s="189" t="s">
        <v>15</v>
      </c>
      <c r="B4" s="189"/>
      <c r="C4" s="189"/>
      <c r="D4" s="189"/>
      <c r="E4" s="189"/>
      <c r="F4" s="189"/>
      <c r="G4" s="189"/>
      <c r="H4" s="189"/>
    </row>
    <row r="6" spans="2:7" s="55" customFormat="1" ht="27" customHeight="1">
      <c r="B6" s="52" t="s">
        <v>114</v>
      </c>
      <c r="C6" s="52" t="s">
        <v>2</v>
      </c>
      <c r="D6" s="52" t="s">
        <v>16</v>
      </c>
      <c r="E6" s="52" t="s">
        <v>17</v>
      </c>
      <c r="F6" s="70" t="s">
        <v>6</v>
      </c>
      <c r="G6" s="108" t="s">
        <v>7</v>
      </c>
    </row>
    <row r="7" spans="2:7" ht="12.75">
      <c r="B7" s="111" t="s">
        <v>115</v>
      </c>
      <c r="C7" s="91" t="s">
        <v>49</v>
      </c>
      <c r="D7" s="91" t="s">
        <v>48</v>
      </c>
      <c r="E7" s="1" t="s">
        <v>46</v>
      </c>
      <c r="F7" s="1">
        <f>0</f>
        <v>0</v>
      </c>
      <c r="G7" s="28">
        <v>47.03</v>
      </c>
    </row>
    <row r="8" spans="2:7" ht="12.75">
      <c r="B8" s="111" t="s">
        <v>115</v>
      </c>
      <c r="C8" s="91" t="s">
        <v>47</v>
      </c>
      <c r="D8" s="91" t="s">
        <v>48</v>
      </c>
      <c r="E8" s="1" t="s">
        <v>46</v>
      </c>
      <c r="F8" s="1">
        <f>0</f>
        <v>0</v>
      </c>
      <c r="G8" s="28">
        <v>49.22</v>
      </c>
    </row>
    <row r="9" spans="2:7" ht="12.75">
      <c r="B9" s="111" t="s">
        <v>115</v>
      </c>
      <c r="C9" s="64" t="s">
        <v>104</v>
      </c>
      <c r="D9" s="65" t="s">
        <v>87</v>
      </c>
      <c r="E9" s="1" t="s">
        <v>46</v>
      </c>
      <c r="F9" s="1">
        <f>0</f>
        <v>0</v>
      </c>
      <c r="G9" s="28">
        <v>49.5</v>
      </c>
    </row>
    <row r="10" spans="2:7" ht="12.75">
      <c r="B10" s="111" t="s">
        <v>115</v>
      </c>
      <c r="C10" s="91" t="s">
        <v>63</v>
      </c>
      <c r="D10" s="65" t="s">
        <v>62</v>
      </c>
      <c r="E10" s="1" t="s">
        <v>46</v>
      </c>
      <c r="F10" s="1">
        <v>0</v>
      </c>
      <c r="G10" s="28">
        <v>50.5</v>
      </c>
    </row>
    <row r="11" spans="2:7" ht="12.75">
      <c r="B11" s="111" t="s">
        <v>115</v>
      </c>
      <c r="C11" s="64" t="s">
        <v>85</v>
      </c>
      <c r="D11" s="65" t="s">
        <v>86</v>
      </c>
      <c r="E11" s="1" t="s">
        <v>46</v>
      </c>
      <c r="F11" s="1">
        <f>0</f>
        <v>0</v>
      </c>
      <c r="G11" s="28">
        <v>50.72</v>
      </c>
    </row>
    <row r="12" spans="2:7" ht="12.75">
      <c r="B12" s="111" t="s">
        <v>115</v>
      </c>
      <c r="C12" s="64" t="s">
        <v>85</v>
      </c>
      <c r="D12" s="65" t="s">
        <v>86</v>
      </c>
      <c r="E12" s="1" t="s">
        <v>46</v>
      </c>
      <c r="F12" s="1">
        <v>0</v>
      </c>
      <c r="G12" s="28">
        <v>51.65</v>
      </c>
    </row>
    <row r="13" spans="2:7" ht="12.75">
      <c r="B13" s="111" t="s">
        <v>115</v>
      </c>
      <c r="C13" s="91" t="s">
        <v>47</v>
      </c>
      <c r="D13" s="91" t="s">
        <v>48</v>
      </c>
      <c r="E13" s="1" t="s">
        <v>46</v>
      </c>
      <c r="F13" s="1">
        <v>0</v>
      </c>
      <c r="G13" s="28">
        <v>57.03</v>
      </c>
    </row>
    <row r="14" spans="2:7" ht="12.75">
      <c r="B14" s="111" t="s">
        <v>116</v>
      </c>
      <c r="C14" s="64" t="s">
        <v>104</v>
      </c>
      <c r="D14" s="65" t="s">
        <v>87</v>
      </c>
      <c r="E14" s="1" t="s">
        <v>46</v>
      </c>
      <c r="F14" s="1">
        <v>4</v>
      </c>
      <c r="G14" s="28">
        <v>49.91</v>
      </c>
    </row>
    <row r="15" spans="2:7" ht="12.75">
      <c r="B15" s="111" t="s">
        <v>116</v>
      </c>
      <c r="C15" s="91" t="s">
        <v>63</v>
      </c>
      <c r="D15" s="65" t="s">
        <v>62</v>
      </c>
      <c r="E15" s="1" t="s">
        <v>46</v>
      </c>
      <c r="F15" s="1">
        <f>4</f>
        <v>4</v>
      </c>
      <c r="G15" s="28">
        <v>53.41</v>
      </c>
    </row>
    <row r="16" spans="2:7" ht="12.75">
      <c r="B16" s="38">
        <v>10</v>
      </c>
      <c r="C16" s="64" t="s">
        <v>55</v>
      </c>
      <c r="D16" s="65" t="s">
        <v>56</v>
      </c>
      <c r="E16" s="65" t="s">
        <v>88</v>
      </c>
      <c r="F16" s="1">
        <v>8</v>
      </c>
      <c r="G16" s="28">
        <v>79.57</v>
      </c>
    </row>
    <row r="17" spans="2:7" ht="12.75">
      <c r="B17" s="38"/>
      <c r="C17" s="109" t="s">
        <v>49</v>
      </c>
      <c r="D17" s="109" t="s">
        <v>48</v>
      </c>
      <c r="E17" s="110" t="s">
        <v>46</v>
      </c>
      <c r="F17" s="1"/>
      <c r="G17" s="28"/>
    </row>
    <row r="18" spans="2:7" ht="12.75">
      <c r="B18" s="47"/>
      <c r="F18" s="11"/>
      <c r="G18" s="48"/>
    </row>
    <row r="19" spans="3:4" ht="12.75">
      <c r="C19" s="27" t="s">
        <v>9</v>
      </c>
      <c r="D19" s="25" t="s">
        <v>98</v>
      </c>
    </row>
    <row r="20" spans="3:5" ht="12.75">
      <c r="C20" s="27" t="s">
        <v>70</v>
      </c>
      <c r="D20" s="25" t="s">
        <v>94</v>
      </c>
      <c r="E20" s="20" t="s">
        <v>18</v>
      </c>
    </row>
    <row r="21" spans="3:6" ht="12.75">
      <c r="C21" s="24" t="s">
        <v>10</v>
      </c>
      <c r="D21" s="26" t="s">
        <v>99</v>
      </c>
      <c r="E21" s="192">
        <f ca="1">NOW()</f>
        <v>39838.77780740741</v>
      </c>
      <c r="F21" s="192"/>
    </row>
    <row r="24" spans="3:7" ht="13.5" customHeight="1">
      <c r="C24" s="190" t="s">
        <v>97</v>
      </c>
      <c r="D24" s="190"/>
      <c r="E24" s="190"/>
      <c r="F24" s="190"/>
      <c r="G24" s="190"/>
    </row>
    <row r="26" spans="3:4" ht="12.75">
      <c r="C26" s="30" t="s">
        <v>20</v>
      </c>
      <c r="D26" s="59" t="s">
        <v>27</v>
      </c>
    </row>
  </sheetData>
  <sheetProtection/>
  <mergeCells count="6">
    <mergeCell ref="E21:F21"/>
    <mergeCell ref="A4:H4"/>
    <mergeCell ref="C24:G24"/>
    <mergeCell ref="A3:H3"/>
    <mergeCell ref="A2:H2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PageLayoutView="0" workbookViewId="0" topLeftCell="A1">
      <selection activeCell="E24" sqref="E24"/>
    </sheetView>
  </sheetViews>
  <sheetFormatPr defaultColWidth="9.00390625" defaultRowHeight="12.75"/>
  <cols>
    <col min="1" max="1" width="13.125" style="0" customWidth="1"/>
    <col min="2" max="2" width="4.625" style="0" bestFit="1" customWidth="1"/>
    <col min="3" max="3" width="15.375" style="0" customWidth="1"/>
    <col min="4" max="4" width="21.125" style="0" bestFit="1" customWidth="1"/>
    <col min="5" max="5" width="24.375" style="0" bestFit="1" customWidth="1"/>
    <col min="6" max="6" width="22.25390625" style="0" bestFit="1" customWidth="1"/>
    <col min="10" max="10" width="18.75390625" style="0" bestFit="1" customWidth="1"/>
  </cols>
  <sheetData>
    <row r="1" spans="1:6" ht="12.75" customHeight="1">
      <c r="A1" s="186" t="s">
        <v>24</v>
      </c>
      <c r="B1" s="187"/>
      <c r="C1" s="187"/>
      <c r="D1" s="187"/>
      <c r="E1" s="187"/>
      <c r="F1" s="187"/>
    </row>
    <row r="2" spans="1:6" ht="12.75">
      <c r="A2" s="185" t="s">
        <v>25</v>
      </c>
      <c r="B2" s="185"/>
      <c r="C2" s="185"/>
      <c r="D2" s="185"/>
      <c r="E2" s="185"/>
      <c r="F2" s="185"/>
    </row>
    <row r="3" spans="1:6" ht="18.75">
      <c r="A3" s="191" t="s">
        <v>101</v>
      </c>
      <c r="B3" s="191"/>
      <c r="C3" s="191"/>
      <c r="D3" s="191"/>
      <c r="E3" s="191"/>
      <c r="F3" s="191"/>
    </row>
    <row r="4" spans="1:6" ht="18.75">
      <c r="A4" s="46"/>
      <c r="B4" s="46"/>
      <c r="C4" s="46"/>
      <c r="D4" s="46"/>
      <c r="E4" s="46"/>
      <c r="F4" s="46"/>
    </row>
    <row r="5" spans="1:6" ht="18.75">
      <c r="A5" s="46"/>
      <c r="B5" s="46"/>
      <c r="C5" s="46"/>
      <c r="D5" s="46"/>
      <c r="E5" s="46"/>
      <c r="F5" s="46"/>
    </row>
    <row r="6" spans="1:6" ht="15.75">
      <c r="A6" s="189"/>
      <c r="B6" s="189"/>
      <c r="C6" s="189"/>
      <c r="D6" s="189"/>
      <c r="E6" s="189"/>
      <c r="F6" s="189"/>
    </row>
    <row r="7" spans="1:6" ht="12.75">
      <c r="A7" s="3"/>
      <c r="B7" s="10" t="s">
        <v>1</v>
      </c>
      <c r="C7" s="23" t="s">
        <v>2</v>
      </c>
      <c r="D7" s="23" t="s">
        <v>16</v>
      </c>
      <c r="E7" s="23" t="s">
        <v>17</v>
      </c>
      <c r="F7" s="3"/>
    </row>
    <row r="8" spans="1:6" ht="12.75">
      <c r="A8" s="11"/>
      <c r="B8" s="9">
        <v>1</v>
      </c>
      <c r="C8" s="64" t="s">
        <v>61</v>
      </c>
      <c r="D8" s="65" t="s">
        <v>62</v>
      </c>
      <c r="E8" s="1" t="s">
        <v>46</v>
      </c>
      <c r="F8" s="3"/>
    </row>
    <row r="9" spans="1:6" ht="13.5" thickBot="1">
      <c r="A9" s="11"/>
      <c r="B9" s="9">
        <v>2</v>
      </c>
      <c r="C9" s="71" t="s">
        <v>61</v>
      </c>
      <c r="D9" s="68" t="s">
        <v>62</v>
      </c>
      <c r="E9" s="69" t="s">
        <v>46</v>
      </c>
      <c r="F9" s="3"/>
    </row>
    <row r="10" ht="13.5" thickTop="1">
      <c r="F10" s="3"/>
    </row>
    <row r="13" spans="3:5" ht="12.75">
      <c r="C13" s="60" t="s">
        <v>20</v>
      </c>
      <c r="E13" s="20" t="s">
        <v>18</v>
      </c>
    </row>
    <row r="14" spans="3:5" ht="12.75">
      <c r="C14" s="61" t="s">
        <v>27</v>
      </c>
      <c r="E14" s="13">
        <f ca="1">NOW()</f>
        <v>39838.77780740741</v>
      </c>
    </row>
  </sheetData>
  <sheetProtection/>
  <mergeCells count="4">
    <mergeCell ref="A1:F1"/>
    <mergeCell ref="A3:F3"/>
    <mergeCell ref="A6:F6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15.00390625" style="0" customWidth="1"/>
    <col min="3" max="3" width="29.00390625" style="0" bestFit="1" customWidth="1"/>
    <col min="4" max="4" width="25.75390625" style="0" customWidth="1"/>
    <col min="5" max="5" width="12.25390625" style="0" customWidth="1"/>
    <col min="6" max="6" width="12.625" style="0" customWidth="1"/>
    <col min="7" max="7" width="15.375" style="0" bestFit="1" customWidth="1"/>
  </cols>
  <sheetData>
    <row r="1" spans="1:7" ht="12.75">
      <c r="A1" s="194" t="s">
        <v>13</v>
      </c>
      <c r="B1" s="185"/>
      <c r="C1" s="185"/>
      <c r="D1" s="185"/>
      <c r="E1" s="185"/>
      <c r="F1" s="185"/>
      <c r="G1" s="185"/>
    </row>
    <row r="2" spans="1:7" ht="12.75">
      <c r="A2" s="185" t="s">
        <v>12</v>
      </c>
      <c r="B2" s="185"/>
      <c r="C2" s="185"/>
      <c r="D2" s="185"/>
      <c r="E2" s="185"/>
      <c r="F2" s="185"/>
      <c r="G2" s="185"/>
    </row>
    <row r="3" spans="1:7" ht="18">
      <c r="A3" s="195" t="s">
        <v>14</v>
      </c>
      <c r="B3" s="195"/>
      <c r="C3" s="195"/>
      <c r="D3" s="195"/>
      <c r="E3" s="195"/>
      <c r="F3" s="195"/>
      <c r="G3" s="195"/>
    </row>
    <row r="5" spans="1:7" ht="13.5" customHeight="1">
      <c r="A5" s="4" t="s">
        <v>1</v>
      </c>
      <c r="B5" s="4" t="s">
        <v>0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ht="13.5" customHeight="1">
      <c r="A6" s="7">
        <v>1</v>
      </c>
      <c r="B6" s="5"/>
      <c r="C6" s="16"/>
      <c r="D6" s="5"/>
      <c r="E6" s="6"/>
      <c r="F6" s="17"/>
      <c r="G6" s="18"/>
    </row>
    <row r="7" spans="1:7" ht="13.5" customHeight="1">
      <c r="A7" s="7">
        <v>2</v>
      </c>
      <c r="B7" s="19"/>
      <c r="C7" s="19"/>
      <c r="D7" s="5"/>
      <c r="E7" s="6"/>
      <c r="F7" s="17"/>
      <c r="G7" s="18"/>
    </row>
    <row r="8" spans="1:7" ht="12.75">
      <c r="A8" s="3"/>
      <c r="E8" s="3"/>
      <c r="F8" s="3"/>
      <c r="G8" s="3"/>
    </row>
    <row r="9" spans="1:5" ht="12.75">
      <c r="A9" s="3"/>
      <c r="B9" s="11"/>
      <c r="C9" s="3"/>
      <c r="D9" s="3"/>
      <c r="E9" s="3"/>
    </row>
    <row r="10" spans="1:7" ht="12.75">
      <c r="A10" s="3"/>
      <c r="B10" s="14" t="s">
        <v>9</v>
      </c>
      <c r="C10" s="15"/>
      <c r="E10" s="185" t="s">
        <v>11</v>
      </c>
      <c r="F10" s="185"/>
      <c r="G10" s="3"/>
    </row>
    <row r="11" spans="1:7" ht="12.75">
      <c r="A11" s="3"/>
      <c r="B11" s="14" t="s">
        <v>10</v>
      </c>
      <c r="C11" s="15"/>
      <c r="E11" s="185"/>
      <c r="F11" s="185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12" t="s">
        <v>8</v>
      </c>
      <c r="G14" s="13">
        <f ca="1">NOW()</f>
        <v>39838.77780740741</v>
      </c>
    </row>
    <row r="15" spans="1:7" ht="12.75">
      <c r="A15" s="3"/>
      <c r="B15" s="3"/>
      <c r="C15" s="3"/>
      <c r="D15" s="3"/>
      <c r="E15" s="3"/>
      <c r="F15" s="3"/>
      <c r="G15" s="3"/>
    </row>
    <row r="16" spans="1:5" ht="12.75">
      <c r="A16" s="3"/>
      <c r="B16" s="3"/>
      <c r="C16" s="3"/>
      <c r="D16" s="3"/>
      <c r="E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</sheetData>
  <sheetProtection/>
  <mergeCells count="5">
    <mergeCell ref="E11:F11"/>
    <mergeCell ref="A1:G1"/>
    <mergeCell ref="A2:G2"/>
    <mergeCell ref="A3:G3"/>
    <mergeCell ref="E10:F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6" sqref="C6:E6"/>
    </sheetView>
  </sheetViews>
  <sheetFormatPr defaultColWidth="9.00390625" defaultRowHeight="12.75"/>
  <cols>
    <col min="1" max="1" width="13.125" style="0" customWidth="1"/>
    <col min="2" max="2" width="7.75390625" style="0" customWidth="1"/>
    <col min="3" max="3" width="13.875" style="0" bestFit="1" customWidth="1"/>
    <col min="4" max="4" width="21.125" style="0" bestFit="1" customWidth="1"/>
    <col min="5" max="5" width="24.625" style="0" bestFit="1" customWidth="1"/>
    <col min="6" max="6" width="4.75390625" style="0" customWidth="1"/>
    <col min="7" max="7" width="8.25390625" style="0" customWidth="1"/>
    <col min="8" max="8" width="7.00390625" style="0" customWidth="1"/>
    <col min="11" max="11" width="18.75390625" style="0" bestFit="1" customWidth="1"/>
  </cols>
  <sheetData>
    <row r="1" spans="1:9" ht="12.75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186"/>
    </row>
    <row r="2" spans="1:9" ht="12.75">
      <c r="A2" s="185" t="s">
        <v>25</v>
      </c>
      <c r="B2" s="185"/>
      <c r="C2" s="185"/>
      <c r="D2" s="185"/>
      <c r="E2" s="185"/>
      <c r="F2" s="185"/>
      <c r="G2" s="185"/>
      <c r="H2" s="185"/>
      <c r="I2" s="185"/>
    </row>
    <row r="3" spans="1:9" ht="18.75">
      <c r="A3" s="191" t="s">
        <v>102</v>
      </c>
      <c r="B3" s="191"/>
      <c r="C3" s="191"/>
      <c r="D3" s="191"/>
      <c r="E3" s="191"/>
      <c r="F3" s="191"/>
      <c r="G3" s="191"/>
      <c r="H3" s="191"/>
      <c r="I3" s="191"/>
    </row>
    <row r="4" spans="1:9" ht="15.75">
      <c r="A4" s="189"/>
      <c r="B4" s="189"/>
      <c r="C4" s="189"/>
      <c r="D4" s="189"/>
      <c r="E4" s="189"/>
      <c r="F4" s="189"/>
      <c r="G4" s="189"/>
      <c r="H4" s="189"/>
      <c r="I4" s="189"/>
    </row>
    <row r="5" spans="1:9" s="55" customFormat="1" ht="29.25" customHeight="1">
      <c r="A5" s="74"/>
      <c r="B5" s="75" t="s">
        <v>114</v>
      </c>
      <c r="C5" s="76" t="s">
        <v>2</v>
      </c>
      <c r="D5" s="77" t="s">
        <v>16</v>
      </c>
      <c r="E5" s="70" t="s">
        <v>17</v>
      </c>
      <c r="F5" s="70" t="s">
        <v>6</v>
      </c>
      <c r="G5" s="70" t="s">
        <v>71</v>
      </c>
      <c r="H5" s="75" t="s">
        <v>7</v>
      </c>
      <c r="I5" s="52" t="s">
        <v>72</v>
      </c>
    </row>
    <row r="6" spans="1:9" ht="12.75">
      <c r="A6" s="11"/>
      <c r="B6" s="2">
        <v>1</v>
      </c>
      <c r="C6" s="64" t="s">
        <v>61</v>
      </c>
      <c r="D6" s="65" t="s">
        <v>62</v>
      </c>
      <c r="E6" s="1" t="s">
        <v>46</v>
      </c>
      <c r="F6" s="53">
        <f>0</f>
        <v>0</v>
      </c>
      <c r="G6" s="53">
        <v>3</v>
      </c>
      <c r="H6" s="144">
        <v>50.69</v>
      </c>
      <c r="I6" s="53">
        <v>3</v>
      </c>
    </row>
    <row r="7" spans="1:9" ht="12.75">
      <c r="A7" s="11"/>
      <c r="B7" s="2"/>
      <c r="C7" s="64" t="s">
        <v>61</v>
      </c>
      <c r="D7" s="65" t="s">
        <v>62</v>
      </c>
      <c r="E7" s="1" t="s">
        <v>46</v>
      </c>
      <c r="F7" s="53">
        <f>0</f>
        <v>0</v>
      </c>
      <c r="G7" s="53" t="s">
        <v>144</v>
      </c>
      <c r="H7" s="143">
        <v>51.12</v>
      </c>
      <c r="I7" s="53" t="s">
        <v>144</v>
      </c>
    </row>
    <row r="8" ht="12.75">
      <c r="A8" s="11"/>
    </row>
    <row r="9" spans="1:5" ht="12.75">
      <c r="A9" s="11"/>
      <c r="C9" s="27" t="s">
        <v>9</v>
      </c>
      <c r="D9" s="25" t="s">
        <v>98</v>
      </c>
      <c r="E9" s="20" t="s">
        <v>18</v>
      </c>
    </row>
    <row r="10" spans="1:8" ht="12.75">
      <c r="A10" s="11"/>
      <c r="C10" s="27" t="s">
        <v>70</v>
      </c>
      <c r="D10" s="25" t="s">
        <v>94</v>
      </c>
      <c r="E10" s="13">
        <f ca="1">NOW()</f>
        <v>39838.77780740741</v>
      </c>
      <c r="F10" s="59"/>
      <c r="G10" s="59"/>
      <c r="H10" s="56"/>
    </row>
    <row r="11" spans="1:4" ht="12.75">
      <c r="A11" s="11"/>
      <c r="C11" s="24" t="s">
        <v>10</v>
      </c>
      <c r="D11" s="26" t="s">
        <v>99</v>
      </c>
    </row>
    <row r="14" spans="3:8" ht="12.75">
      <c r="C14" s="190" t="s">
        <v>121</v>
      </c>
      <c r="D14" s="190"/>
      <c r="E14" s="190"/>
      <c r="F14" s="190"/>
      <c r="G14" s="190"/>
      <c r="H14" s="190"/>
    </row>
    <row r="16" spans="3:4" ht="12.75">
      <c r="C16" s="20" t="s">
        <v>120</v>
      </c>
      <c r="D16" t="s">
        <v>119</v>
      </c>
    </row>
    <row r="18" spans="3:4" ht="12.75">
      <c r="C18" s="30" t="s">
        <v>20</v>
      </c>
      <c r="D18" s="59" t="s">
        <v>27</v>
      </c>
    </row>
    <row r="23" spans="3:7" ht="12.75">
      <c r="C23" s="190"/>
      <c r="D23" s="190"/>
      <c r="E23" s="190"/>
      <c r="F23" s="190"/>
      <c r="G23" s="190"/>
    </row>
  </sheetData>
  <sheetProtection/>
  <mergeCells count="6">
    <mergeCell ref="A4:I4"/>
    <mergeCell ref="C14:H14"/>
    <mergeCell ref="C23:G23"/>
    <mergeCell ref="A3:I3"/>
    <mergeCell ref="A2:I2"/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Pol</cp:lastModifiedBy>
  <cp:lastPrinted>2009-01-25T17:40:31Z</cp:lastPrinted>
  <dcterms:created xsi:type="dcterms:W3CDTF">2004-04-02T07:41:29Z</dcterms:created>
  <dcterms:modified xsi:type="dcterms:W3CDTF">2009-01-25T17:40:35Z</dcterms:modified>
  <cp:category/>
  <cp:version/>
  <cp:contentType/>
  <cp:contentStatus/>
</cp:coreProperties>
</file>